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49F4C458-9C3A-4152-A51A-47A0FFAC2515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 s="1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 s="1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AC19" i="11"/>
  <c r="L44" i="11"/>
  <c r="L43" i="11"/>
  <c r="N43" i="11" s="1"/>
  <c r="M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 s="1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 s="1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 s="1"/>
  <c r="AA32" i="9"/>
  <c r="AA31" i="9"/>
  <c r="AB31" i="9"/>
  <c r="AC31" i="9" s="1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A32" i="8"/>
  <c r="AA31" i="8"/>
  <c r="AB31" i="8"/>
  <c r="AC31" i="8" s="1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A20" i="7"/>
  <c r="AA19" i="7"/>
  <c r="AB19" i="7"/>
  <c r="AC19" i="7"/>
  <c r="L44" i="7"/>
  <c r="L43" i="7"/>
  <c r="M43" i="7"/>
  <c r="N43" i="7" s="1"/>
  <c r="L32" i="7"/>
  <c r="L31" i="7"/>
  <c r="M31" i="7"/>
  <c r="L20" i="7"/>
  <c r="L19" i="7"/>
  <c r="M19" i="7"/>
  <c r="N19" i="7"/>
  <c r="AC43" i="8" l="1"/>
  <c r="AC31" i="7"/>
  <c r="N31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AQ42" i="16" l="1"/>
  <c r="AC42" i="16"/>
  <c r="AP16" i="17"/>
  <c r="AC41" i="11"/>
  <c r="AP40" i="10"/>
  <c r="AQ29" i="14"/>
  <c r="AC29" i="14"/>
  <c r="AQ41" i="6"/>
  <c r="AP18" i="7"/>
  <c r="AC30" i="7"/>
  <c r="N42" i="17"/>
  <c r="N30" i="17"/>
  <c r="AP28" i="17"/>
  <c r="AQ18" i="17"/>
  <c r="N28" i="12"/>
  <c r="AQ41" i="17"/>
  <c r="AC39" i="17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R30" i="17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N29" i="14"/>
  <c r="D32" i="14"/>
  <c r="AH32" i="14" s="1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30" i="4"/>
  <c r="D44" i="7"/>
  <c r="AI19" i="4"/>
  <c r="H20" i="4"/>
  <c r="H44" i="4"/>
  <c r="AP39" i="17"/>
  <c r="S20" i="16"/>
  <c r="AP28" i="16"/>
  <c r="N28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F32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R17" i="12" s="1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28" i="16" l="1"/>
  <c r="AR15" i="16"/>
  <c r="AR27" i="17"/>
  <c r="AR16" i="17"/>
  <c r="AR29" i="14"/>
  <c r="AR30" i="11"/>
  <c r="AC32" i="11"/>
  <c r="AH20" i="11"/>
  <c r="AR16" i="11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C44" i="17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<sst xmlns="http://schemas.openxmlformats.org/spreadsheetml/2006/main" count="3300" uniqueCount="40">
  <si>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</si>
  <si>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</si>
  <si>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</si>
  <si>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</si>
  <si>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</si>
  <si>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</si>
  <si>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</si>
  <si>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</si>
  <si>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</si>
  <si>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</si>
  <si>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</si>
  <si>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</si>
  <si>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</si>
  <si>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</si>
  <si>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</si>
  <si>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</si>
  <si>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</si>
  <si>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</si>
  <si>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</si>
  <si>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</si>
  <si>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</si>
  <si>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</si>
  <si>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</si>
  <si>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</si>
  <si>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</si>
  <si>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</si>
  <si>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</si>
  <si>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</si>
  <si>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</si>
  <si>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</si>
  <si>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</si>
  <si>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</si>
  <si>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</si>
  <si>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</si>
  <si>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</si>
  <si>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</si>
  <si>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</si>
  <si>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</si>
  <si>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</si>
  <si>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2024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</si>
</sst>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1199700</v>
      </c>
      <c r="C15" s="2"/>
      <c r="D15" s="2">
        <v>6386575</v>
      </c>
      <c r="E15" s="2"/>
      <c r="F15" s="2"/>
      <c r="G15" s="2"/>
      <c r="H15" s="2">
        <v>12789385.000000004</v>
      </c>
      <c r="I15" s="2"/>
      <c r="J15" s="2"/>
      <c r="K15" s="2"/>
      <c r="L15" s="1">
        <f t="shared" ref="L15:M18" si="0">B15+D15+F15+H15+J15</f>
        <v>20375660.000000004</v>
      </c>
      <c r="M15" s="13">
        <f t="shared" si="0"/>
        <v>0</v>
      </c>
      <c r="N15" s="14">
        <f>L15+M15</f>
        <v>20375660.000000004</v>
      </c>
      <c r="P15" s="3" t="s">
        <v>12</v>
      </c>
      <c r="Q15" s="2">
        <v>310</v>
      </c>
      <c r="R15" s="2">
        <v>0</v>
      </c>
      <c r="S15" s="2">
        <v>862</v>
      </c>
      <c r="T15" s="2">
        <v>0</v>
      </c>
      <c r="U15" s="2">
        <v>0</v>
      </c>
      <c r="V15" s="2">
        <v>0</v>
      </c>
      <c r="W15" s="2">
        <v>2946</v>
      </c>
      <c r="X15" s="2">
        <v>0</v>
      </c>
      <c r="Y15" s="2">
        <v>0</v>
      </c>
      <c r="Z15" s="2">
        <v>0</v>
      </c>
      <c r="AA15" s="1">
        <f t="shared" ref="AA15:AB18" si="1">Q15+S15+U15+W15+Y15</f>
        <v>4118</v>
      </c>
      <c r="AB15" s="13">
        <f t="shared" si="1"/>
        <v>0</v>
      </c>
      <c r="AC15" s="14">
        <f>AA15+AB15</f>
        <v>4118</v>
      </c>
      <c r="AE15" s="3" t="s">
        <v>12</v>
      </c>
      <c r="AF15" s="2">
        <f t="shared" ref="AF15:AR18" si="2">IFERROR(B15/Q15, "N.A.")</f>
        <v>3870</v>
      </c>
      <c r="AG15" s="2" t="str">
        <f t="shared" si="2"/>
        <v>N.A.</v>
      </c>
      <c r="AH15" s="2">
        <f t="shared" si="2"/>
        <v>7409.0197215777262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4341.2712152070617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4947.9504613890249</v>
      </c>
      <c r="AQ15" s="16" t="str">
        <f t="shared" si="2"/>
        <v>N.A.</v>
      </c>
      <c r="AR15" s="14">
        <f t="shared" si="2"/>
        <v>4947.9504613890249</v>
      </c>
    </row>
    <row r="16" spans="1:44" ht="15" customHeight="1" thickBot="1" x14ac:dyDescent="0.3">
      <c r="A16" s="3" t="s">
        <v>13</v>
      </c>
      <c r="B16" s="2">
        <v>7867765.0000000009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7867765.0000000009</v>
      </c>
      <c r="M16" s="13">
        <f t="shared" si="0"/>
        <v>0</v>
      </c>
      <c r="N16" s="14">
        <f>L16+M16</f>
        <v>7867765.0000000009</v>
      </c>
      <c r="P16" s="3" t="s">
        <v>13</v>
      </c>
      <c r="Q16" s="2">
        <v>1747</v>
      </c>
      <c r="R16" s="2">
        <v>243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1747</v>
      </c>
      <c r="AB16" s="13">
        <f t="shared" si="1"/>
        <v>243</v>
      </c>
      <c r="AC16" s="14">
        <f>AA16+AB16</f>
        <v>1990</v>
      </c>
      <c r="AE16" s="3" t="s">
        <v>13</v>
      </c>
      <c r="AF16" s="2">
        <f t="shared" si="2"/>
        <v>4503.5861476817408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4503.5861476817408</v>
      </c>
      <c r="AQ16" s="16">
        <f t="shared" si="2"/>
        <v>0</v>
      </c>
      <c r="AR16" s="14">
        <f t="shared" si="2"/>
        <v>3953.6507537688449</v>
      </c>
    </row>
    <row r="17" spans="1:44" ht="15" customHeight="1" thickBot="1" x14ac:dyDescent="0.3">
      <c r="A17" s="3" t="s">
        <v>14</v>
      </c>
      <c r="B17" s="2">
        <v>16402845</v>
      </c>
      <c r="C17" s="2">
        <v>77842469.99999997</v>
      </c>
      <c r="D17" s="2">
        <v>8632620</v>
      </c>
      <c r="E17" s="2">
        <v>1469310</v>
      </c>
      <c r="F17" s="2"/>
      <c r="G17" s="2">
        <v>4860000</v>
      </c>
      <c r="H17" s="2"/>
      <c r="I17" s="2">
        <v>7219200</v>
      </c>
      <c r="J17" s="2">
        <v>0</v>
      </c>
      <c r="K17" s="2"/>
      <c r="L17" s="1">
        <f t="shared" si="0"/>
        <v>25035465</v>
      </c>
      <c r="M17" s="13">
        <f t="shared" si="0"/>
        <v>91390979.99999997</v>
      </c>
      <c r="N17" s="14">
        <f>L17+M17</f>
        <v>116426444.99999997</v>
      </c>
      <c r="P17" s="3" t="s">
        <v>14</v>
      </c>
      <c r="Q17" s="2">
        <v>3056</v>
      </c>
      <c r="R17" s="2">
        <v>12676</v>
      </c>
      <c r="S17" s="2">
        <v>2048</v>
      </c>
      <c r="T17" s="2">
        <v>201</v>
      </c>
      <c r="U17" s="2">
        <v>0</v>
      </c>
      <c r="V17" s="2">
        <v>670</v>
      </c>
      <c r="W17" s="2">
        <v>0</v>
      </c>
      <c r="X17" s="2">
        <v>1204</v>
      </c>
      <c r="Y17" s="2">
        <v>712</v>
      </c>
      <c r="Z17" s="2">
        <v>0</v>
      </c>
      <c r="AA17" s="1">
        <f t="shared" si="1"/>
        <v>5816</v>
      </c>
      <c r="AB17" s="13">
        <f t="shared" si="1"/>
        <v>14751</v>
      </c>
      <c r="AC17" s="14">
        <f>AA17+AB17</f>
        <v>20567</v>
      </c>
      <c r="AE17" s="3" t="s">
        <v>14</v>
      </c>
      <c r="AF17" s="2">
        <f t="shared" si="2"/>
        <v>5367.4231020942407</v>
      </c>
      <c r="AG17" s="2">
        <f t="shared" si="2"/>
        <v>6140.9332597033745</v>
      </c>
      <c r="AH17" s="2">
        <f t="shared" si="2"/>
        <v>4215.146484375</v>
      </c>
      <c r="AI17" s="2">
        <f t="shared" si="2"/>
        <v>7310</v>
      </c>
      <c r="AJ17" s="2" t="str">
        <f t="shared" si="2"/>
        <v>N.A.</v>
      </c>
      <c r="AK17" s="2">
        <f t="shared" si="2"/>
        <v>7253.7313432835817</v>
      </c>
      <c r="AL17" s="2" t="str">
        <f t="shared" si="2"/>
        <v>N.A.</v>
      </c>
      <c r="AM17" s="2">
        <f t="shared" si="2"/>
        <v>5996.0132890365448</v>
      </c>
      <c r="AN17" s="2">
        <f t="shared" si="2"/>
        <v>0</v>
      </c>
      <c r="AO17" s="2" t="str">
        <f t="shared" si="2"/>
        <v>N.A.</v>
      </c>
      <c r="AP17" s="15">
        <f t="shared" si="2"/>
        <v>4304.5847661623111</v>
      </c>
      <c r="AQ17" s="16">
        <f t="shared" si="2"/>
        <v>6195.5786048403479</v>
      </c>
      <c r="AR17" s="14">
        <f t="shared" si="2"/>
        <v>5660.837506685466</v>
      </c>
    </row>
    <row r="18" spans="1:44" ht="15" customHeight="1" thickBot="1" x14ac:dyDescent="0.3">
      <c r="A18" s="3" t="s">
        <v>15</v>
      </c>
      <c r="B18" s="2">
        <v>602000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602000</v>
      </c>
      <c r="M18" s="13">
        <f t="shared" si="0"/>
        <v>0</v>
      </c>
      <c r="N18" s="14">
        <f>L18+M18</f>
        <v>602000</v>
      </c>
      <c r="P18" s="3" t="s">
        <v>15</v>
      </c>
      <c r="Q18" s="2">
        <v>418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418</v>
      </c>
      <c r="AB18" s="13">
        <f t="shared" si="1"/>
        <v>0</v>
      </c>
      <c r="AC18" s="22">
        <f>AA18+AB18</f>
        <v>418</v>
      </c>
      <c r="AE18" s="3" t="s">
        <v>15</v>
      </c>
      <c r="AF18" s="2">
        <f t="shared" si="2"/>
        <v>1440.1913875598086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1440.1913875598086</v>
      </c>
      <c r="AQ18" s="16" t="str">
        <f t="shared" si="2"/>
        <v>N.A.</v>
      </c>
      <c r="AR18" s="14">
        <f t="shared" si="2"/>
        <v>1440.1913875598086</v>
      </c>
    </row>
    <row r="19" spans="1:44" ht="15" customHeight="1" thickBot="1" x14ac:dyDescent="0.3">
      <c r="A19" s="4" t="s">
        <v>16</v>
      </c>
      <c r="B19" s="2">
        <v>26072310.000000004</v>
      </c>
      <c r="C19" s="2">
        <v>77842470</v>
      </c>
      <c r="D19" s="2">
        <v>15019194.999999998</v>
      </c>
      <c r="E19" s="2">
        <v>1469310</v>
      </c>
      <c r="F19" s="2"/>
      <c r="G19" s="2">
        <v>4860000</v>
      </c>
      <c r="H19" s="2">
        <v>12789385.000000004</v>
      </c>
      <c r="I19" s="2">
        <v>7219200</v>
      </c>
      <c r="J19" s="2">
        <v>0</v>
      </c>
      <c r="K19" s="2"/>
      <c r="L19" s="1">
        <f t="shared" ref="L19" si="3">B19+D19+F19+H19+J19</f>
        <v>53880890</v>
      </c>
      <c r="M19" s="13">
        <f t="shared" ref="M19" si="4">C19+E19+G19+I19+K19</f>
        <v>91390980</v>
      </c>
      <c r="N19" s="22">
        <f>L19+M19</f>
        <v>145271870</v>
      </c>
      <c r="P19" s="4" t="s">
        <v>16</v>
      </c>
      <c r="Q19" s="2">
        <v>5531</v>
      </c>
      <c r="R19" s="2">
        <v>12919</v>
      </c>
      <c r="S19" s="2">
        <v>2910</v>
      </c>
      <c r="T19" s="2">
        <v>201</v>
      </c>
      <c r="U19" s="2">
        <v>0</v>
      </c>
      <c r="V19" s="2">
        <v>670</v>
      </c>
      <c r="W19" s="2">
        <v>2946</v>
      </c>
      <c r="X19" s="2">
        <v>1204</v>
      </c>
      <c r="Y19" s="2">
        <v>712</v>
      </c>
      <c r="Z19" s="2">
        <v>0</v>
      </c>
      <c r="AA19" s="1">
        <f t="shared" ref="AA19" si="5">Q19+S19+U19+W19+Y19</f>
        <v>12099</v>
      </c>
      <c r="AB19" s="13">
        <f t="shared" ref="AB19" si="6">R19+T19+V19+X19+Z19</f>
        <v>14994</v>
      </c>
      <c r="AC19" s="14">
        <f>AA19+AB19</f>
        <v>27093</v>
      </c>
      <c r="AE19" s="4" t="s">
        <v>16</v>
      </c>
      <c r="AF19" s="2">
        <f t="shared" ref="AF19:AO19" si="7">IFERROR(B19/Q19, "N.A.")</f>
        <v>4713.8510215150973</v>
      </c>
      <c r="AG19" s="2">
        <f t="shared" si="7"/>
        <v>6025.4253425187708</v>
      </c>
      <c r="AH19" s="2">
        <f t="shared" si="7"/>
        <v>5161.2353951890027</v>
      </c>
      <c r="AI19" s="2">
        <f t="shared" si="7"/>
        <v>7310</v>
      </c>
      <c r="AJ19" s="2" t="str">
        <f t="shared" si="7"/>
        <v>N.A.</v>
      </c>
      <c r="AK19" s="2">
        <f t="shared" si="7"/>
        <v>7253.7313432835817</v>
      </c>
      <c r="AL19" s="2">
        <f t="shared" si="7"/>
        <v>4341.2712152070617</v>
      </c>
      <c r="AM19" s="2">
        <f t="shared" si="7"/>
        <v>5996.0132890365448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4453.334159847921</v>
      </c>
      <c r="AQ19" s="16">
        <f t="shared" ref="AQ19" si="9">IFERROR(M19/AB19, "N.A.")</f>
        <v>6095.1700680272106</v>
      </c>
      <c r="AR19" s="14">
        <f t="shared" ref="AR19" si="10">IFERROR(N19/AC19, "N.A.")</f>
        <v>5361.97061971727</v>
      </c>
    </row>
    <row r="20" spans="1:44" ht="15" customHeight="1" thickBot="1" x14ac:dyDescent="0.3">
      <c r="A20" s="5" t="s">
        <v>0</v>
      </c>
      <c r="B20" s="28">
        <f>B19+C19</f>
        <v>103914780</v>
      </c>
      <c r="C20" s="30"/>
      <c r="D20" s="28">
        <f>D19+E19</f>
        <v>16488504.999999998</v>
      </c>
      <c r="E20" s="30"/>
      <c r="F20" s="28">
        <f>F19+G19</f>
        <v>4860000</v>
      </c>
      <c r="G20" s="30"/>
      <c r="H20" s="28">
        <f>H19+I19</f>
        <v>20008585.000000004</v>
      </c>
      <c r="I20" s="30"/>
      <c r="J20" s="28">
        <f>J19+K19</f>
        <v>0</v>
      </c>
      <c r="K20" s="30"/>
      <c r="L20" s="28">
        <f>L19+M19</f>
        <v>145271870</v>
      </c>
      <c r="M20" s="29"/>
      <c r="N20" s="23">
        <f>B20+D20+F20+H20+J20</f>
        <v>145271870</v>
      </c>
      <c r="P20" s="5" t="s">
        <v>0</v>
      </c>
      <c r="Q20" s="28">
        <f>Q19+R19</f>
        <v>18450</v>
      </c>
      <c r="R20" s="30"/>
      <c r="S20" s="28">
        <f>S19+T19</f>
        <v>3111</v>
      </c>
      <c r="T20" s="30"/>
      <c r="U20" s="28">
        <f>U19+V19</f>
        <v>670</v>
      </c>
      <c r="V20" s="30"/>
      <c r="W20" s="28">
        <f>W19+X19</f>
        <v>4150</v>
      </c>
      <c r="X20" s="30"/>
      <c r="Y20" s="28">
        <f>Y19+Z19</f>
        <v>712</v>
      </c>
      <c r="Z20" s="30"/>
      <c r="AA20" s="28">
        <f>AA19+AB19</f>
        <v>27093</v>
      </c>
      <c r="AB20" s="30"/>
      <c r="AC20" s="24">
        <f>Q20+S20+U20+W20+Y20</f>
        <v>27093</v>
      </c>
      <c r="AE20" s="5" t="s">
        <v>0</v>
      </c>
      <c r="AF20" s="31">
        <f>IFERROR(B20/Q20,"N.A.")</f>
        <v>5632.2373983739835</v>
      </c>
      <c r="AG20" s="32"/>
      <c r="AH20" s="31">
        <f>IFERROR(D20/S20,"N.A.")</f>
        <v>5300.0658952105423</v>
      </c>
      <c r="AI20" s="32"/>
      <c r="AJ20" s="31">
        <f>IFERROR(F20/U20,"N.A.")</f>
        <v>7253.7313432835817</v>
      </c>
      <c r="AK20" s="32"/>
      <c r="AL20" s="31">
        <f>IFERROR(H20/W20,"N.A.")</f>
        <v>4821.3457831325313</v>
      </c>
      <c r="AM20" s="32"/>
      <c r="AN20" s="31">
        <f>IFERROR(J20/Y20,"N.A.")</f>
        <v>0</v>
      </c>
      <c r="AO20" s="32"/>
      <c r="AP20" s="31">
        <f>IFERROR(L20/AA20,"N.A.")</f>
        <v>5361.97061971727</v>
      </c>
      <c r="AQ20" s="32"/>
      <c r="AR20" s="17">
        <f>IFERROR(N20/AC20, "N.A.")</f>
        <v>5361.97061971727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1199700</v>
      </c>
      <c r="C27" s="2"/>
      <c r="D27" s="2">
        <v>6386575</v>
      </c>
      <c r="E27" s="2"/>
      <c r="F27" s="2"/>
      <c r="G27" s="2"/>
      <c r="H27" s="2">
        <v>9159045.0000000019</v>
      </c>
      <c r="I27" s="2"/>
      <c r="J27" s="2"/>
      <c r="K27" s="2"/>
      <c r="L27" s="1">
        <f t="shared" ref="L27:M30" si="11">B27+D27+F27+H27+J27</f>
        <v>16745320.000000002</v>
      </c>
      <c r="M27" s="13">
        <f t="shared" si="11"/>
        <v>0</v>
      </c>
      <c r="N27" s="14">
        <f>L27+M27</f>
        <v>16745320.000000002</v>
      </c>
      <c r="P27" s="3" t="s">
        <v>12</v>
      </c>
      <c r="Q27" s="2">
        <v>155</v>
      </c>
      <c r="R27" s="2">
        <v>0</v>
      </c>
      <c r="S27" s="2">
        <v>862</v>
      </c>
      <c r="T27" s="2">
        <v>0</v>
      </c>
      <c r="U27" s="2">
        <v>0</v>
      </c>
      <c r="V27" s="2">
        <v>0</v>
      </c>
      <c r="W27" s="2">
        <v>1729</v>
      </c>
      <c r="X27" s="2">
        <v>0</v>
      </c>
      <c r="Y27" s="2">
        <v>0</v>
      </c>
      <c r="Z27" s="2">
        <v>0</v>
      </c>
      <c r="AA27" s="1">
        <f t="shared" ref="AA27:AB30" si="12">Q27+S27+U27+W27+Y27</f>
        <v>2746</v>
      </c>
      <c r="AB27" s="13">
        <f t="shared" si="12"/>
        <v>0</v>
      </c>
      <c r="AC27" s="14">
        <f>AA27+AB27</f>
        <v>2746</v>
      </c>
      <c r="AE27" s="3" t="s">
        <v>12</v>
      </c>
      <c r="AF27" s="2">
        <f t="shared" ref="AF27:AR30" si="13">IFERROR(B27/Q27, "N.A.")</f>
        <v>7740</v>
      </c>
      <c r="AG27" s="2" t="str">
        <f t="shared" si="13"/>
        <v>N.A.</v>
      </c>
      <c r="AH27" s="2">
        <f t="shared" si="13"/>
        <v>7409.0197215777262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5297.3076923076933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6098.0772032046616</v>
      </c>
      <c r="AQ27" s="16" t="str">
        <f t="shared" si="13"/>
        <v>N.A.</v>
      </c>
      <c r="AR27" s="14">
        <f t="shared" si="13"/>
        <v>6098.0772032046616</v>
      </c>
    </row>
    <row r="28" spans="1:44" ht="15" customHeight="1" thickBot="1" x14ac:dyDescent="0.3">
      <c r="A28" s="3" t="s">
        <v>13</v>
      </c>
      <c r="B28" s="2"/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243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243</v>
      </c>
      <c r="AC28" s="14">
        <f>AA28+AB28</f>
        <v>243</v>
      </c>
      <c r="AE28" s="3" t="s">
        <v>13</v>
      </c>
      <c r="AF28" s="2" t="str">
        <f t="shared" si="13"/>
        <v>N.A.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0</v>
      </c>
      <c r="AR28" s="14">
        <f t="shared" si="13"/>
        <v>0</v>
      </c>
    </row>
    <row r="29" spans="1:44" ht="15" customHeight="1" thickBot="1" x14ac:dyDescent="0.3">
      <c r="A29" s="3" t="s">
        <v>14</v>
      </c>
      <c r="B29" s="2">
        <v>5916369.9999999991</v>
      </c>
      <c r="C29" s="2">
        <v>52085389.999999993</v>
      </c>
      <c r="D29" s="2">
        <v>6893699.9999999991</v>
      </c>
      <c r="E29" s="2">
        <v>1469310</v>
      </c>
      <c r="F29" s="2"/>
      <c r="G29" s="2">
        <v>4860000</v>
      </c>
      <c r="H29" s="2"/>
      <c r="I29" s="2">
        <v>3199200</v>
      </c>
      <c r="J29" s="2"/>
      <c r="K29" s="2"/>
      <c r="L29" s="1">
        <f t="shared" si="11"/>
        <v>12810069.999999998</v>
      </c>
      <c r="M29" s="13">
        <f t="shared" si="11"/>
        <v>61613899.999999993</v>
      </c>
      <c r="N29" s="14">
        <f>L29+M29</f>
        <v>74423969.999999985</v>
      </c>
      <c r="P29" s="3" t="s">
        <v>14</v>
      </c>
      <c r="Q29" s="2">
        <v>1049</v>
      </c>
      <c r="R29" s="2">
        <v>7383</v>
      </c>
      <c r="S29" s="2">
        <v>1249</v>
      </c>
      <c r="T29" s="2">
        <v>201</v>
      </c>
      <c r="U29" s="2">
        <v>0</v>
      </c>
      <c r="V29" s="2">
        <v>398</v>
      </c>
      <c r="W29" s="2">
        <v>0</v>
      </c>
      <c r="X29" s="2">
        <v>757</v>
      </c>
      <c r="Y29" s="2">
        <v>0</v>
      </c>
      <c r="Z29" s="2">
        <v>0</v>
      </c>
      <c r="AA29" s="1">
        <f t="shared" si="12"/>
        <v>2298</v>
      </c>
      <c r="AB29" s="13">
        <f t="shared" si="12"/>
        <v>8739</v>
      </c>
      <c r="AC29" s="14">
        <f>AA29+AB29</f>
        <v>11037</v>
      </c>
      <c r="AE29" s="3" t="s">
        <v>14</v>
      </c>
      <c r="AF29" s="2">
        <f t="shared" si="13"/>
        <v>5640.0095328884645</v>
      </c>
      <c r="AG29" s="2">
        <f t="shared" si="13"/>
        <v>7054.7731274549633</v>
      </c>
      <c r="AH29" s="2">
        <f t="shared" si="13"/>
        <v>5519.3755004003197</v>
      </c>
      <c r="AI29" s="2">
        <f t="shared" si="13"/>
        <v>7310</v>
      </c>
      <c r="AJ29" s="2" t="str">
        <f t="shared" si="13"/>
        <v>N.A.</v>
      </c>
      <c r="AK29" s="2">
        <f t="shared" si="13"/>
        <v>12211.055276381909</v>
      </c>
      <c r="AL29" s="2" t="str">
        <f t="shared" si="13"/>
        <v>N.A.</v>
      </c>
      <c r="AM29" s="2">
        <f t="shared" si="13"/>
        <v>4226.1558784676354</v>
      </c>
      <c r="AN29" s="2" t="str">
        <f t="shared" si="13"/>
        <v>N.A.</v>
      </c>
      <c r="AO29" s="2" t="str">
        <f t="shared" si="13"/>
        <v>N.A.</v>
      </c>
      <c r="AP29" s="15">
        <f t="shared" si="13"/>
        <v>5574.4429939077454</v>
      </c>
      <c r="AQ29" s="16">
        <f t="shared" si="13"/>
        <v>7050.4519967959714</v>
      </c>
      <c r="AR29" s="14">
        <f t="shared" si="13"/>
        <v>6743.1340038053804</v>
      </c>
    </row>
    <row r="30" spans="1:44" ht="15" customHeight="1" thickBot="1" x14ac:dyDescent="0.3">
      <c r="A30" s="3" t="s">
        <v>15</v>
      </c>
      <c r="B30" s="2">
        <v>602000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602000</v>
      </c>
      <c r="M30" s="13">
        <f t="shared" si="11"/>
        <v>0</v>
      </c>
      <c r="N30" s="14">
        <f>L30+M30</f>
        <v>602000</v>
      </c>
      <c r="P30" s="3" t="s">
        <v>15</v>
      </c>
      <c r="Q30" s="2">
        <v>418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418</v>
      </c>
      <c r="AB30" s="13">
        <f t="shared" si="12"/>
        <v>0</v>
      </c>
      <c r="AC30" s="22">
        <f>AA30+AB30</f>
        <v>418</v>
      </c>
      <c r="AE30" s="3" t="s">
        <v>15</v>
      </c>
      <c r="AF30" s="2">
        <f t="shared" si="13"/>
        <v>1440.1913875598086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1440.1913875598086</v>
      </c>
      <c r="AQ30" s="16" t="str">
        <f t="shared" si="13"/>
        <v>N.A.</v>
      </c>
      <c r="AR30" s="14">
        <f t="shared" si="13"/>
        <v>1440.1913875598086</v>
      </c>
    </row>
    <row r="31" spans="1:44" ht="15" customHeight="1" thickBot="1" x14ac:dyDescent="0.3">
      <c r="A31" s="4" t="s">
        <v>16</v>
      </c>
      <c r="B31" s="2">
        <v>7718070.0000000019</v>
      </c>
      <c r="C31" s="2">
        <v>52085390</v>
      </c>
      <c r="D31" s="2">
        <v>13280275.000000002</v>
      </c>
      <c r="E31" s="2">
        <v>1469310</v>
      </c>
      <c r="F31" s="2"/>
      <c r="G31" s="2">
        <v>4860000</v>
      </c>
      <c r="H31" s="2">
        <v>9159045.0000000019</v>
      </c>
      <c r="I31" s="2">
        <v>3199200</v>
      </c>
      <c r="J31" s="2"/>
      <c r="K31" s="2"/>
      <c r="L31" s="1">
        <f t="shared" ref="L31" si="14">B31+D31+F31+H31+J31</f>
        <v>30157390.000000007</v>
      </c>
      <c r="M31" s="13">
        <f t="shared" ref="M31" si="15">C31+E31+G31+I31+K31</f>
        <v>61613900</v>
      </c>
      <c r="N31" s="22">
        <f>L31+M31</f>
        <v>91771290</v>
      </c>
      <c r="P31" s="4" t="s">
        <v>16</v>
      </c>
      <c r="Q31" s="2">
        <v>1622</v>
      </c>
      <c r="R31" s="2">
        <v>7626</v>
      </c>
      <c r="S31" s="2">
        <v>2111</v>
      </c>
      <c r="T31" s="2">
        <v>201</v>
      </c>
      <c r="U31" s="2">
        <v>0</v>
      </c>
      <c r="V31" s="2">
        <v>398</v>
      </c>
      <c r="W31" s="2">
        <v>1729</v>
      </c>
      <c r="X31" s="2">
        <v>757</v>
      </c>
      <c r="Y31" s="2">
        <v>0</v>
      </c>
      <c r="Z31" s="2">
        <v>0</v>
      </c>
      <c r="AA31" s="1">
        <f t="shared" ref="AA31" si="16">Q31+S31+U31+W31+Y31</f>
        <v>5462</v>
      </c>
      <c r="AB31" s="13">
        <f t="shared" ref="AB31" si="17">R31+T31+V31+X31+Z31</f>
        <v>8982</v>
      </c>
      <c r="AC31" s="14">
        <f>AA31+AB31</f>
        <v>14444</v>
      </c>
      <c r="AE31" s="4" t="s">
        <v>16</v>
      </c>
      <c r="AF31" s="2">
        <f t="shared" ref="AF31:AO31" si="18">IFERROR(B31/Q31, "N.A.")</f>
        <v>4758.3662145499393</v>
      </c>
      <c r="AG31" s="2">
        <f t="shared" si="18"/>
        <v>6829.9750852347233</v>
      </c>
      <c r="AH31" s="2">
        <f t="shared" si="18"/>
        <v>6290.9876835622936</v>
      </c>
      <c r="AI31" s="2">
        <f t="shared" si="18"/>
        <v>7310</v>
      </c>
      <c r="AJ31" s="2" t="str">
        <f t="shared" si="18"/>
        <v>N.A.</v>
      </c>
      <c r="AK31" s="2">
        <f t="shared" si="18"/>
        <v>12211.055276381909</v>
      </c>
      <c r="AL31" s="2">
        <f t="shared" si="18"/>
        <v>5297.3076923076933</v>
      </c>
      <c r="AM31" s="2">
        <f t="shared" si="18"/>
        <v>4226.1558784676354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5521.3090443061164</v>
      </c>
      <c r="AQ31" s="16">
        <f t="shared" ref="AQ31" si="20">IFERROR(M31/AB31, "N.A.")</f>
        <v>6859.7083054998884</v>
      </c>
      <c r="AR31" s="14">
        <f t="shared" ref="AR31" si="21">IFERROR(N31/AC31, "N.A.")</f>
        <v>6353.5924951536972</v>
      </c>
    </row>
    <row r="32" spans="1:44" ht="15" customHeight="1" thickBot="1" x14ac:dyDescent="0.3">
      <c r="A32" s="5" t="s">
        <v>0</v>
      </c>
      <c r="B32" s="28">
        <f>B31+C31</f>
        <v>59803460</v>
      </c>
      <c r="C32" s="30"/>
      <c r="D32" s="28">
        <f>D31+E31</f>
        <v>14749585.000000002</v>
      </c>
      <c r="E32" s="30"/>
      <c r="F32" s="28">
        <f>F31+G31</f>
        <v>4860000</v>
      </c>
      <c r="G32" s="30"/>
      <c r="H32" s="28">
        <f>H31+I31</f>
        <v>12358245.000000002</v>
      </c>
      <c r="I32" s="30"/>
      <c r="J32" s="28">
        <f>J31+K31</f>
        <v>0</v>
      </c>
      <c r="K32" s="30"/>
      <c r="L32" s="28">
        <f>L31+M31</f>
        <v>91771290</v>
      </c>
      <c r="M32" s="29"/>
      <c r="N32" s="23">
        <f>B32+D32+F32+H32+J32</f>
        <v>91771290</v>
      </c>
      <c r="P32" s="5" t="s">
        <v>0</v>
      </c>
      <c r="Q32" s="28">
        <f>Q31+R31</f>
        <v>9248</v>
      </c>
      <c r="R32" s="30"/>
      <c r="S32" s="28">
        <f>S31+T31</f>
        <v>2312</v>
      </c>
      <c r="T32" s="30"/>
      <c r="U32" s="28">
        <f>U31+V31</f>
        <v>398</v>
      </c>
      <c r="V32" s="30"/>
      <c r="W32" s="28">
        <f>W31+X31</f>
        <v>2486</v>
      </c>
      <c r="X32" s="30"/>
      <c r="Y32" s="28">
        <f>Y31+Z31</f>
        <v>0</v>
      </c>
      <c r="Z32" s="30"/>
      <c r="AA32" s="28">
        <f>AA31+AB31</f>
        <v>14444</v>
      </c>
      <c r="AB32" s="30"/>
      <c r="AC32" s="24">
        <f>Q32+S32+U32+W32+Y32</f>
        <v>14444</v>
      </c>
      <c r="AE32" s="5" t="s">
        <v>0</v>
      </c>
      <c r="AF32" s="31">
        <f>IFERROR(B32/Q32,"N.A.")</f>
        <v>6466.6371107266432</v>
      </c>
      <c r="AG32" s="32"/>
      <c r="AH32" s="31">
        <f>IFERROR(D32/S32,"N.A.")</f>
        <v>6379.5782871972324</v>
      </c>
      <c r="AI32" s="32"/>
      <c r="AJ32" s="31">
        <f>IFERROR(F32/U32,"N.A.")</f>
        <v>12211.055276381909</v>
      </c>
      <c r="AK32" s="32"/>
      <c r="AL32" s="31">
        <f>IFERROR(H32/W32,"N.A.")</f>
        <v>4971.136363636364</v>
      </c>
      <c r="AM32" s="32"/>
      <c r="AN32" s="31" t="str">
        <f>IFERROR(J32/Y32,"N.A.")</f>
        <v>N.A.</v>
      </c>
      <c r="AO32" s="32"/>
      <c r="AP32" s="31">
        <f>IFERROR(L32/AA32,"N.A.")</f>
        <v>6353.5924951536972</v>
      </c>
      <c r="AQ32" s="32"/>
      <c r="AR32" s="17">
        <f>IFERROR(N32/AC32, "N.A.")</f>
        <v>6353.5924951536972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3630340</v>
      </c>
      <c r="I39" s="2"/>
      <c r="J39" s="2"/>
      <c r="K39" s="2"/>
      <c r="L39" s="1">
        <f t="shared" ref="L39:M42" si="22">B39+D39+F39+H39+J39</f>
        <v>3630340</v>
      </c>
      <c r="M39" s="13">
        <f t="shared" si="22"/>
        <v>0</v>
      </c>
      <c r="N39" s="14">
        <f>L39+M39</f>
        <v>3630340</v>
      </c>
      <c r="P39" s="3" t="s">
        <v>12</v>
      </c>
      <c r="Q39" s="2">
        <v>155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1217</v>
      </c>
      <c r="X39" s="2">
        <v>0</v>
      </c>
      <c r="Y39" s="2">
        <v>0</v>
      </c>
      <c r="Z39" s="2">
        <v>0</v>
      </c>
      <c r="AA39" s="1">
        <f t="shared" ref="AA39:AB42" si="23">Q39+S39+U39+W39+Y39</f>
        <v>1372</v>
      </c>
      <c r="AB39" s="13">
        <f t="shared" si="23"/>
        <v>0</v>
      </c>
      <c r="AC39" s="14">
        <f>AA39+AB39</f>
        <v>1372</v>
      </c>
      <c r="AE39" s="3" t="s">
        <v>12</v>
      </c>
      <c r="AF39" s="2">
        <f t="shared" ref="AF39:AR42" si="24">IFERROR(B39/Q39, "N.A.")</f>
        <v>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2983.0238290879211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2646.0204081632655</v>
      </c>
      <c r="AQ39" s="16" t="str">
        <f t="shared" si="24"/>
        <v>N.A.</v>
      </c>
      <c r="AR39" s="14">
        <f t="shared" si="24"/>
        <v>2646.0204081632655</v>
      </c>
    </row>
    <row r="40" spans="1:44" ht="15" customHeight="1" thickBot="1" x14ac:dyDescent="0.3">
      <c r="A40" s="3" t="s">
        <v>13</v>
      </c>
      <c r="B40" s="2">
        <v>7867765.0000000009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7867765.0000000009</v>
      </c>
      <c r="M40" s="13">
        <f t="shared" si="22"/>
        <v>0</v>
      </c>
      <c r="N40" s="14">
        <f>L40+M40</f>
        <v>7867765.0000000009</v>
      </c>
      <c r="P40" s="3" t="s">
        <v>13</v>
      </c>
      <c r="Q40" s="2">
        <v>1747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1747</v>
      </c>
      <c r="AB40" s="13">
        <f t="shared" si="23"/>
        <v>0</v>
      </c>
      <c r="AC40" s="14">
        <f>AA40+AB40</f>
        <v>1747</v>
      </c>
      <c r="AE40" s="3" t="s">
        <v>13</v>
      </c>
      <c r="AF40" s="2">
        <f t="shared" si="24"/>
        <v>4503.5861476817408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4503.5861476817408</v>
      </c>
      <c r="AQ40" s="16" t="str">
        <f t="shared" si="24"/>
        <v>N.A.</v>
      </c>
      <c r="AR40" s="14">
        <f t="shared" si="24"/>
        <v>4503.5861476817408</v>
      </c>
    </row>
    <row r="41" spans="1:44" ht="15" customHeight="1" thickBot="1" x14ac:dyDescent="0.3">
      <c r="A41" s="3" t="s">
        <v>14</v>
      </c>
      <c r="B41" s="2">
        <v>10486474.999999998</v>
      </c>
      <c r="C41" s="2">
        <v>25757079.999999996</v>
      </c>
      <c r="D41" s="2">
        <v>1738920.0000000002</v>
      </c>
      <c r="E41" s="2"/>
      <c r="F41" s="2"/>
      <c r="G41" s="2">
        <v>0</v>
      </c>
      <c r="H41" s="2"/>
      <c r="I41" s="2">
        <v>4020000</v>
      </c>
      <c r="J41" s="2">
        <v>0</v>
      </c>
      <c r="K41" s="2"/>
      <c r="L41" s="1">
        <f t="shared" si="22"/>
        <v>12225394.999999998</v>
      </c>
      <c r="M41" s="13">
        <f t="shared" si="22"/>
        <v>29777079.999999996</v>
      </c>
      <c r="N41" s="14">
        <f>L41+M41</f>
        <v>42002474.999999993</v>
      </c>
      <c r="P41" s="3" t="s">
        <v>14</v>
      </c>
      <c r="Q41" s="2">
        <v>2007</v>
      </c>
      <c r="R41" s="2">
        <v>5293</v>
      </c>
      <c r="S41" s="2">
        <v>799</v>
      </c>
      <c r="T41" s="2">
        <v>0</v>
      </c>
      <c r="U41" s="2">
        <v>0</v>
      </c>
      <c r="V41" s="2">
        <v>272</v>
      </c>
      <c r="W41" s="2">
        <v>0</v>
      </c>
      <c r="X41" s="2">
        <v>447</v>
      </c>
      <c r="Y41" s="2">
        <v>712</v>
      </c>
      <c r="Z41" s="2">
        <v>0</v>
      </c>
      <c r="AA41" s="1">
        <f t="shared" si="23"/>
        <v>3518</v>
      </c>
      <c r="AB41" s="13">
        <f t="shared" si="23"/>
        <v>6012</v>
      </c>
      <c r="AC41" s="14">
        <f>AA41+AB41</f>
        <v>9530</v>
      </c>
      <c r="AE41" s="3" t="s">
        <v>14</v>
      </c>
      <c r="AF41" s="2">
        <f t="shared" si="24"/>
        <v>5224.9501743896353</v>
      </c>
      <c r="AG41" s="2">
        <f t="shared" si="24"/>
        <v>4866.253542414509</v>
      </c>
      <c r="AH41" s="2">
        <f t="shared" si="24"/>
        <v>2176.3704630788488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8993.2885906040265</v>
      </c>
      <c r="AN41" s="2">
        <f t="shared" si="24"/>
        <v>0</v>
      </c>
      <c r="AO41" s="2" t="str">
        <f t="shared" si="24"/>
        <v>N.A.</v>
      </c>
      <c r="AP41" s="15">
        <f t="shared" si="24"/>
        <v>3475.0980670835697</v>
      </c>
      <c r="AQ41" s="16">
        <f t="shared" si="24"/>
        <v>4952.9407850964735</v>
      </c>
      <c r="AR41" s="14">
        <f t="shared" si="24"/>
        <v>4407.3950682056657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18354240</v>
      </c>
      <c r="C43" s="2">
        <v>25757079.999999996</v>
      </c>
      <c r="D43" s="2">
        <v>1738920.0000000002</v>
      </c>
      <c r="E43" s="2"/>
      <c r="F43" s="2"/>
      <c r="G43" s="2">
        <v>0</v>
      </c>
      <c r="H43" s="2">
        <v>3630340</v>
      </c>
      <c r="I43" s="2">
        <v>4020000</v>
      </c>
      <c r="J43" s="2">
        <v>0</v>
      </c>
      <c r="K43" s="2"/>
      <c r="L43" s="1">
        <f t="shared" ref="L43" si="25">B43+D43+F43+H43+J43</f>
        <v>23723500</v>
      </c>
      <c r="M43" s="13">
        <f t="shared" ref="M43" si="26">C43+E43+G43+I43+K43</f>
        <v>29777079.999999996</v>
      </c>
      <c r="N43" s="22">
        <f>L43+M43</f>
        <v>53500580</v>
      </c>
      <c r="P43" s="4" t="s">
        <v>16</v>
      </c>
      <c r="Q43" s="2">
        <v>3909</v>
      </c>
      <c r="R43" s="2">
        <v>5293</v>
      </c>
      <c r="S43" s="2">
        <v>799</v>
      </c>
      <c r="T43" s="2">
        <v>0</v>
      </c>
      <c r="U43" s="2">
        <v>0</v>
      </c>
      <c r="V43" s="2">
        <v>272</v>
      </c>
      <c r="W43" s="2">
        <v>1217</v>
      </c>
      <c r="X43" s="2">
        <v>447</v>
      </c>
      <c r="Y43" s="2">
        <v>712</v>
      </c>
      <c r="Z43" s="2">
        <v>0</v>
      </c>
      <c r="AA43" s="1">
        <f t="shared" ref="AA43" si="27">Q43+S43+U43+W43+Y43</f>
        <v>6637</v>
      </c>
      <c r="AB43" s="13">
        <f t="shared" ref="AB43" si="28">R43+T43+V43+X43+Z43</f>
        <v>6012</v>
      </c>
      <c r="AC43" s="22">
        <f>AA43+AB43</f>
        <v>12649</v>
      </c>
      <c r="AE43" s="4" t="s">
        <v>16</v>
      </c>
      <c r="AF43" s="2">
        <f t="shared" ref="AF43:AO43" si="29">IFERROR(B43/Q43, "N.A.")</f>
        <v>4695.3798925556412</v>
      </c>
      <c r="AG43" s="2">
        <f t="shared" si="29"/>
        <v>4866.253542414509</v>
      </c>
      <c r="AH43" s="2">
        <f t="shared" si="29"/>
        <v>2176.3704630788488</v>
      </c>
      <c r="AI43" s="2" t="str">
        <f t="shared" si="29"/>
        <v>N.A.</v>
      </c>
      <c r="AJ43" s="2" t="str">
        <f t="shared" si="29"/>
        <v>N.A.</v>
      </c>
      <c r="AK43" s="2">
        <f t="shared" si="29"/>
        <v>0</v>
      </c>
      <c r="AL43" s="2">
        <f t="shared" si="29"/>
        <v>2983.0238290879211</v>
      </c>
      <c r="AM43" s="2">
        <f t="shared" si="29"/>
        <v>8993.2885906040265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3574.4312189242128</v>
      </c>
      <c r="AQ43" s="16">
        <f t="shared" ref="AQ43" si="31">IFERROR(M43/AB43, "N.A.")</f>
        <v>4952.9407850964735</v>
      </c>
      <c r="AR43" s="14">
        <f t="shared" ref="AR43" si="32">IFERROR(N43/AC43, "N.A.")</f>
        <v>4229.6292197011626</v>
      </c>
    </row>
    <row r="44" spans="1:44" ht="15" customHeight="1" thickBot="1" x14ac:dyDescent="0.3">
      <c r="A44" s="5" t="s">
        <v>0</v>
      </c>
      <c r="B44" s="28">
        <f>B43+C43</f>
        <v>44111320</v>
      </c>
      <c r="C44" s="30"/>
      <c r="D44" s="28">
        <f>D43+E43</f>
        <v>1738920.0000000002</v>
      </c>
      <c r="E44" s="30"/>
      <c r="F44" s="28">
        <f>F43+G43</f>
        <v>0</v>
      </c>
      <c r="G44" s="30"/>
      <c r="H44" s="28">
        <f>H43+I43</f>
        <v>7650340</v>
      </c>
      <c r="I44" s="30"/>
      <c r="J44" s="28">
        <f>J43+K43</f>
        <v>0</v>
      </c>
      <c r="K44" s="30"/>
      <c r="L44" s="28">
        <f>L43+M43</f>
        <v>53500580</v>
      </c>
      <c r="M44" s="29"/>
      <c r="N44" s="23">
        <f>B44+D44+F44+H44+J44</f>
        <v>53500580</v>
      </c>
      <c r="P44" s="5" t="s">
        <v>0</v>
      </c>
      <c r="Q44" s="28">
        <f>Q43+R43</f>
        <v>9202</v>
      </c>
      <c r="R44" s="30"/>
      <c r="S44" s="28">
        <f>S43+T43</f>
        <v>799</v>
      </c>
      <c r="T44" s="30"/>
      <c r="U44" s="28">
        <f>U43+V43</f>
        <v>272</v>
      </c>
      <c r="V44" s="30"/>
      <c r="W44" s="28">
        <f>W43+X43</f>
        <v>1664</v>
      </c>
      <c r="X44" s="30"/>
      <c r="Y44" s="28">
        <f>Y43+Z43</f>
        <v>712</v>
      </c>
      <c r="Z44" s="30"/>
      <c r="AA44" s="28">
        <f>AA43+AB43</f>
        <v>12649</v>
      </c>
      <c r="AB44" s="29"/>
      <c r="AC44" s="23">
        <f>Q44+S44+U44+W44+Y44</f>
        <v>12649</v>
      </c>
      <c r="AE44" s="5" t="s">
        <v>0</v>
      </c>
      <c r="AF44" s="31">
        <f>IFERROR(B44/Q44,"N.A.")</f>
        <v>4793.6665942186482</v>
      </c>
      <c r="AG44" s="32"/>
      <c r="AH44" s="31">
        <f>IFERROR(D44/S44,"N.A.")</f>
        <v>2176.3704630788488</v>
      </c>
      <c r="AI44" s="32"/>
      <c r="AJ44" s="31">
        <f>IFERROR(F44/U44,"N.A.")</f>
        <v>0</v>
      </c>
      <c r="AK44" s="32"/>
      <c r="AL44" s="31">
        <f>IFERROR(H44/W44,"N.A.")</f>
        <v>4597.5600961538457</v>
      </c>
      <c r="AM44" s="32"/>
      <c r="AN44" s="31">
        <f>IFERROR(J44/Y44,"N.A.")</f>
        <v>0</v>
      </c>
      <c r="AO44" s="32"/>
      <c r="AP44" s="31">
        <f>IFERROR(L44/AA44,"N.A.")</f>
        <v>4229.6292197011626</v>
      </c>
      <c r="AQ44" s="32"/>
      <c r="AR44" s="17">
        <f>IFERROR(N44/AC44, "N.A.")</f>
        <v>4229.6292197011626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6718320</v>
      </c>
      <c r="C15" s="2"/>
      <c r="D15" s="2"/>
      <c r="E15" s="2"/>
      <c r="F15" s="2">
        <v>19278000</v>
      </c>
      <c r="G15" s="2"/>
      <c r="H15" s="2">
        <v>19352970</v>
      </c>
      <c r="I15" s="2"/>
      <c r="J15" s="2"/>
      <c r="K15" s="2"/>
      <c r="L15" s="1">
        <f t="shared" ref="L15:M18" si="0">B15+D15+F15+H15+J15</f>
        <v>45349290</v>
      </c>
      <c r="M15" s="13">
        <f t="shared" si="0"/>
        <v>0</v>
      </c>
      <c r="N15" s="14">
        <f>L15+M15</f>
        <v>45349290</v>
      </c>
      <c r="P15" s="3" t="s">
        <v>12</v>
      </c>
      <c r="Q15" s="2">
        <v>693</v>
      </c>
      <c r="R15" s="2">
        <v>0</v>
      </c>
      <c r="S15" s="2">
        <v>0</v>
      </c>
      <c r="T15" s="2">
        <v>0</v>
      </c>
      <c r="U15" s="2">
        <v>504</v>
      </c>
      <c r="V15" s="2">
        <v>0</v>
      </c>
      <c r="W15" s="2">
        <v>3591</v>
      </c>
      <c r="X15" s="2">
        <v>0</v>
      </c>
      <c r="Y15" s="2">
        <v>0</v>
      </c>
      <c r="Z15" s="2">
        <v>0</v>
      </c>
      <c r="AA15" s="1">
        <f t="shared" ref="AA15:AB18" si="1">Q15+S15+U15+W15+Y15</f>
        <v>4788</v>
      </c>
      <c r="AB15" s="13">
        <f t="shared" si="1"/>
        <v>0</v>
      </c>
      <c r="AC15" s="14">
        <f>AA15+AB15</f>
        <v>4788</v>
      </c>
      <c r="AE15" s="3" t="s">
        <v>12</v>
      </c>
      <c r="AF15" s="2">
        <f t="shared" ref="AF15:AR18" si="2">IFERROR(B15/Q15, "N.A.")</f>
        <v>9694.545454545454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38250</v>
      </c>
      <c r="AK15" s="2" t="str">
        <f t="shared" si="2"/>
        <v>N.A.</v>
      </c>
      <c r="AL15" s="2">
        <f t="shared" si="2"/>
        <v>5389.2982456140353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9471.4473684210534</v>
      </c>
      <c r="AQ15" s="16" t="str">
        <f t="shared" si="2"/>
        <v>N.A.</v>
      </c>
      <c r="AR15" s="14">
        <f t="shared" si="2"/>
        <v>9471.4473684210534</v>
      </c>
    </row>
    <row r="16" spans="1:44" ht="15" customHeight="1" thickBot="1" x14ac:dyDescent="0.3">
      <c r="A16" s="3" t="s">
        <v>13</v>
      </c>
      <c r="B16" s="2">
        <v>1517040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1517040</v>
      </c>
      <c r="M16" s="13">
        <f t="shared" si="0"/>
        <v>0</v>
      </c>
      <c r="N16" s="14">
        <f>L16+M16</f>
        <v>1517040</v>
      </c>
      <c r="P16" s="3" t="s">
        <v>13</v>
      </c>
      <c r="Q16" s="2">
        <v>252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252</v>
      </c>
      <c r="AB16" s="13">
        <f t="shared" si="1"/>
        <v>0</v>
      </c>
      <c r="AC16" s="14">
        <f>AA16+AB16</f>
        <v>252</v>
      </c>
      <c r="AE16" s="3" t="s">
        <v>13</v>
      </c>
      <c r="AF16" s="2">
        <f t="shared" si="2"/>
        <v>6020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6020</v>
      </c>
      <c r="AQ16" s="16" t="str">
        <f t="shared" si="2"/>
        <v>N.A.</v>
      </c>
      <c r="AR16" s="14">
        <f t="shared" si="2"/>
        <v>6020</v>
      </c>
    </row>
    <row r="17" spans="1:44" ht="15" customHeight="1" thickBot="1" x14ac:dyDescent="0.3">
      <c r="A17" s="3" t="s">
        <v>14</v>
      </c>
      <c r="B17" s="2">
        <v>6537510</v>
      </c>
      <c r="C17" s="2">
        <v>23549400</v>
      </c>
      <c r="D17" s="2">
        <v>3780000</v>
      </c>
      <c r="E17" s="2"/>
      <c r="F17" s="2"/>
      <c r="G17" s="2">
        <v>11340000</v>
      </c>
      <c r="H17" s="2"/>
      <c r="I17" s="2">
        <v>8769600</v>
      </c>
      <c r="J17" s="2"/>
      <c r="K17" s="2"/>
      <c r="L17" s="1">
        <f t="shared" si="0"/>
        <v>10317510</v>
      </c>
      <c r="M17" s="13">
        <f t="shared" si="0"/>
        <v>43659000</v>
      </c>
      <c r="N17" s="14">
        <f>L17+M17</f>
        <v>53976510</v>
      </c>
      <c r="P17" s="3" t="s">
        <v>14</v>
      </c>
      <c r="Q17" s="2">
        <v>1260</v>
      </c>
      <c r="R17" s="2">
        <v>2016</v>
      </c>
      <c r="S17" s="2">
        <v>252</v>
      </c>
      <c r="T17" s="2">
        <v>0</v>
      </c>
      <c r="U17" s="2">
        <v>0</v>
      </c>
      <c r="V17" s="2">
        <v>252</v>
      </c>
      <c r="W17" s="2">
        <v>0</v>
      </c>
      <c r="X17" s="2">
        <v>504</v>
      </c>
      <c r="Y17" s="2">
        <v>0</v>
      </c>
      <c r="Z17" s="2">
        <v>0</v>
      </c>
      <c r="AA17" s="1">
        <f t="shared" si="1"/>
        <v>1512</v>
      </c>
      <c r="AB17" s="13">
        <f t="shared" si="1"/>
        <v>2772</v>
      </c>
      <c r="AC17" s="14">
        <f>AA17+AB17</f>
        <v>4284</v>
      </c>
      <c r="AE17" s="3" t="s">
        <v>14</v>
      </c>
      <c r="AF17" s="2">
        <f t="shared" si="2"/>
        <v>5188.5</v>
      </c>
      <c r="AG17" s="2">
        <f t="shared" si="2"/>
        <v>11681.25</v>
      </c>
      <c r="AH17" s="2">
        <f t="shared" si="2"/>
        <v>15000</v>
      </c>
      <c r="AI17" s="2" t="str">
        <f t="shared" si="2"/>
        <v>N.A.</v>
      </c>
      <c r="AJ17" s="2" t="str">
        <f t="shared" si="2"/>
        <v>N.A.</v>
      </c>
      <c r="AK17" s="2">
        <f t="shared" si="2"/>
        <v>45000</v>
      </c>
      <c r="AL17" s="2" t="str">
        <f t="shared" si="2"/>
        <v>N.A.</v>
      </c>
      <c r="AM17" s="2">
        <f t="shared" si="2"/>
        <v>17400</v>
      </c>
      <c r="AN17" s="2" t="str">
        <f t="shared" si="2"/>
        <v>N.A.</v>
      </c>
      <c r="AO17" s="2" t="str">
        <f t="shared" si="2"/>
        <v>N.A.</v>
      </c>
      <c r="AP17" s="15">
        <f t="shared" si="2"/>
        <v>6823.75</v>
      </c>
      <c r="AQ17" s="16">
        <f t="shared" si="2"/>
        <v>15750</v>
      </c>
      <c r="AR17" s="14">
        <f t="shared" si="2"/>
        <v>12599.558823529413</v>
      </c>
    </row>
    <row r="18" spans="1:44" ht="15" customHeight="1" thickBot="1" x14ac:dyDescent="0.3">
      <c r="A18" s="3" t="s">
        <v>15</v>
      </c>
      <c r="B18" s="2">
        <v>5602905</v>
      </c>
      <c r="C18" s="2"/>
      <c r="D18" s="2"/>
      <c r="E18" s="2"/>
      <c r="F18" s="2"/>
      <c r="G18" s="2">
        <v>1890000</v>
      </c>
      <c r="H18" s="2">
        <v>126063</v>
      </c>
      <c r="I18" s="2"/>
      <c r="J18" s="2"/>
      <c r="K18" s="2"/>
      <c r="L18" s="1">
        <f t="shared" si="0"/>
        <v>5728968</v>
      </c>
      <c r="M18" s="13">
        <f t="shared" si="0"/>
        <v>1890000</v>
      </c>
      <c r="N18" s="14">
        <f>L18+M18</f>
        <v>7618968</v>
      </c>
      <c r="P18" s="3" t="s">
        <v>15</v>
      </c>
      <c r="Q18" s="2">
        <v>1323</v>
      </c>
      <c r="R18" s="2">
        <v>0</v>
      </c>
      <c r="S18" s="2">
        <v>0</v>
      </c>
      <c r="T18" s="2">
        <v>0</v>
      </c>
      <c r="U18" s="2">
        <v>0</v>
      </c>
      <c r="V18" s="2">
        <v>378</v>
      </c>
      <c r="W18" s="2">
        <v>1890</v>
      </c>
      <c r="X18" s="2">
        <v>0</v>
      </c>
      <c r="Y18" s="2">
        <v>0</v>
      </c>
      <c r="Z18" s="2">
        <v>0</v>
      </c>
      <c r="AA18" s="1">
        <f t="shared" si="1"/>
        <v>3213</v>
      </c>
      <c r="AB18" s="13">
        <f t="shared" si="1"/>
        <v>378</v>
      </c>
      <c r="AC18" s="22">
        <f>AA18+AB18</f>
        <v>3591</v>
      </c>
      <c r="AE18" s="3" t="s">
        <v>15</v>
      </c>
      <c r="AF18" s="2">
        <f t="shared" si="2"/>
        <v>4235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5000</v>
      </c>
      <c r="AL18" s="2">
        <f t="shared" si="2"/>
        <v>66.7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1783.0588235294117</v>
      </c>
      <c r="AQ18" s="16">
        <f t="shared" si="2"/>
        <v>5000</v>
      </c>
      <c r="AR18" s="14">
        <f t="shared" si="2"/>
        <v>2121.6842105263158</v>
      </c>
    </row>
    <row r="19" spans="1:44" ht="15" customHeight="1" thickBot="1" x14ac:dyDescent="0.3">
      <c r="A19" s="4" t="s">
        <v>16</v>
      </c>
      <c r="B19" s="2">
        <v>20375775</v>
      </c>
      <c r="C19" s="2">
        <v>23549400</v>
      </c>
      <c r="D19" s="2">
        <v>3780000</v>
      </c>
      <c r="E19" s="2"/>
      <c r="F19" s="2">
        <v>19278000</v>
      </c>
      <c r="G19" s="2">
        <v>13230000</v>
      </c>
      <c r="H19" s="2">
        <v>19479033</v>
      </c>
      <c r="I19" s="2">
        <v>8769600</v>
      </c>
      <c r="J19" s="2"/>
      <c r="K19" s="2"/>
      <c r="L19" s="1">
        <f t="shared" ref="L19" si="3">B19+D19+F19+H19+J19</f>
        <v>62912808</v>
      </c>
      <c r="M19" s="13">
        <f t="shared" ref="M19" si="4">C19+E19+G19+I19+K19</f>
        <v>45549000</v>
      </c>
      <c r="N19" s="22">
        <f>L19+M19</f>
        <v>108461808</v>
      </c>
      <c r="P19" s="4" t="s">
        <v>16</v>
      </c>
      <c r="Q19" s="2">
        <v>3528</v>
      </c>
      <c r="R19" s="2">
        <v>2016</v>
      </c>
      <c r="S19" s="2">
        <v>252</v>
      </c>
      <c r="T19" s="2">
        <v>0</v>
      </c>
      <c r="U19" s="2">
        <v>504</v>
      </c>
      <c r="V19" s="2">
        <v>630</v>
      </c>
      <c r="W19" s="2">
        <v>5481</v>
      </c>
      <c r="X19" s="2">
        <v>504</v>
      </c>
      <c r="Y19" s="2">
        <v>0</v>
      </c>
      <c r="Z19" s="2">
        <v>0</v>
      </c>
      <c r="AA19" s="1">
        <f t="shared" ref="AA19" si="5">Q19+S19+U19+W19+Y19</f>
        <v>9765</v>
      </c>
      <c r="AB19" s="13">
        <f t="shared" ref="AB19" si="6">R19+T19+V19+X19+Z19</f>
        <v>3150</v>
      </c>
      <c r="AC19" s="14">
        <f>AA19+AB19</f>
        <v>12915</v>
      </c>
      <c r="AE19" s="4" t="s">
        <v>16</v>
      </c>
      <c r="AF19" s="2">
        <f t="shared" ref="AF19:AO19" si="7">IFERROR(B19/Q19, "N.A.")</f>
        <v>5775.4464285714284</v>
      </c>
      <c r="AG19" s="2">
        <f t="shared" si="7"/>
        <v>11681.25</v>
      </c>
      <c r="AH19" s="2">
        <f t="shared" si="7"/>
        <v>15000</v>
      </c>
      <c r="AI19" s="2" t="str">
        <f t="shared" si="7"/>
        <v>N.A.</v>
      </c>
      <c r="AJ19" s="2">
        <f t="shared" si="7"/>
        <v>38250</v>
      </c>
      <c r="AK19" s="2">
        <f t="shared" si="7"/>
        <v>21000</v>
      </c>
      <c r="AL19" s="2">
        <f t="shared" si="7"/>
        <v>3553.9195402298851</v>
      </c>
      <c r="AM19" s="2">
        <f t="shared" si="7"/>
        <v>17400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6442.6838709677422</v>
      </c>
      <c r="AQ19" s="16">
        <f t="shared" ref="AQ19" si="9">IFERROR(M19/AB19, "N.A.")</f>
        <v>14460</v>
      </c>
      <c r="AR19" s="14">
        <f t="shared" ref="AR19" si="10">IFERROR(N19/AC19, "N.A.")</f>
        <v>8398.1268292682926</v>
      </c>
    </row>
    <row r="20" spans="1:44" ht="15" customHeight="1" thickBot="1" x14ac:dyDescent="0.3">
      <c r="A20" s="5" t="s">
        <v>0</v>
      </c>
      <c r="B20" s="28">
        <f>B19+C19</f>
        <v>43925175</v>
      </c>
      <c r="C20" s="30"/>
      <c r="D20" s="28">
        <f>D19+E19</f>
        <v>3780000</v>
      </c>
      <c r="E20" s="30"/>
      <c r="F20" s="28">
        <f>F19+G19</f>
        <v>32508000</v>
      </c>
      <c r="G20" s="30"/>
      <c r="H20" s="28">
        <f>H19+I19</f>
        <v>28248633</v>
      </c>
      <c r="I20" s="30"/>
      <c r="J20" s="28">
        <f>J19+K19</f>
        <v>0</v>
      </c>
      <c r="K20" s="30"/>
      <c r="L20" s="28">
        <f>L19+M19</f>
        <v>108461808</v>
      </c>
      <c r="M20" s="29"/>
      <c r="N20" s="23">
        <f>B20+D20+F20+H20+J20</f>
        <v>108461808</v>
      </c>
      <c r="P20" s="5" t="s">
        <v>0</v>
      </c>
      <c r="Q20" s="28">
        <f>Q19+R19</f>
        <v>5544</v>
      </c>
      <c r="R20" s="30"/>
      <c r="S20" s="28">
        <f>S19+T19</f>
        <v>252</v>
      </c>
      <c r="T20" s="30"/>
      <c r="U20" s="28">
        <f>U19+V19</f>
        <v>1134</v>
      </c>
      <c r="V20" s="30"/>
      <c r="W20" s="28">
        <f>W19+X19</f>
        <v>5985</v>
      </c>
      <c r="X20" s="30"/>
      <c r="Y20" s="28">
        <f>Y19+Z19</f>
        <v>0</v>
      </c>
      <c r="Z20" s="30"/>
      <c r="AA20" s="28">
        <f>AA19+AB19</f>
        <v>12915</v>
      </c>
      <c r="AB20" s="30"/>
      <c r="AC20" s="24">
        <f>Q20+S20+U20+W20+Y20</f>
        <v>12915</v>
      </c>
      <c r="AE20" s="5" t="s">
        <v>0</v>
      </c>
      <c r="AF20" s="31">
        <f>IFERROR(B20/Q20,"N.A.")</f>
        <v>7923.011363636364</v>
      </c>
      <c r="AG20" s="32"/>
      <c r="AH20" s="31">
        <f>IFERROR(D20/S20,"N.A.")</f>
        <v>15000</v>
      </c>
      <c r="AI20" s="32"/>
      <c r="AJ20" s="31">
        <f>IFERROR(F20/U20,"N.A.")</f>
        <v>28666.666666666668</v>
      </c>
      <c r="AK20" s="32"/>
      <c r="AL20" s="31">
        <f>IFERROR(H20/W20,"N.A.")</f>
        <v>4719.9052631578943</v>
      </c>
      <c r="AM20" s="32"/>
      <c r="AN20" s="31" t="str">
        <f>IFERROR(J20/Y20,"N.A.")</f>
        <v>N.A.</v>
      </c>
      <c r="AO20" s="32"/>
      <c r="AP20" s="31">
        <f>IFERROR(L20/AA20,"N.A.")</f>
        <v>8398.1268292682926</v>
      </c>
      <c r="AQ20" s="32"/>
      <c r="AR20" s="17">
        <f>IFERROR(N20/AC20, "N.A.")</f>
        <v>8398.1268292682926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5418000</v>
      </c>
      <c r="C27" s="2"/>
      <c r="D27" s="2"/>
      <c r="E27" s="2"/>
      <c r="F27" s="2">
        <v>16254000</v>
      </c>
      <c r="G27" s="2"/>
      <c r="H27" s="2">
        <v>11778480</v>
      </c>
      <c r="I27" s="2"/>
      <c r="J27" s="2"/>
      <c r="K27" s="2"/>
      <c r="L27" s="1">
        <f t="shared" ref="L27:M30" si="11">B27+D27+F27+H27+J27</f>
        <v>33450480</v>
      </c>
      <c r="M27" s="13">
        <f t="shared" si="11"/>
        <v>0</v>
      </c>
      <c r="N27" s="14">
        <f>L27+M27</f>
        <v>33450480</v>
      </c>
      <c r="P27" s="3" t="s">
        <v>12</v>
      </c>
      <c r="Q27" s="2">
        <v>441</v>
      </c>
      <c r="R27" s="2">
        <v>0</v>
      </c>
      <c r="S27" s="2">
        <v>0</v>
      </c>
      <c r="T27" s="2">
        <v>0</v>
      </c>
      <c r="U27" s="2">
        <v>252</v>
      </c>
      <c r="V27" s="2">
        <v>0</v>
      </c>
      <c r="W27" s="2">
        <v>1449</v>
      </c>
      <c r="X27" s="2">
        <v>0</v>
      </c>
      <c r="Y27" s="2">
        <v>0</v>
      </c>
      <c r="Z27" s="2">
        <v>0</v>
      </c>
      <c r="AA27" s="1">
        <f t="shared" ref="AA27:AB30" si="12">Q27+S27+U27+W27+Y27</f>
        <v>2142</v>
      </c>
      <c r="AB27" s="13">
        <f t="shared" si="12"/>
        <v>0</v>
      </c>
      <c r="AC27" s="14">
        <f>AA27+AB27</f>
        <v>2142</v>
      </c>
      <c r="AE27" s="3" t="s">
        <v>12</v>
      </c>
      <c r="AF27" s="2">
        <f t="shared" ref="AF27:AR30" si="13">IFERROR(B27/Q27, "N.A.")</f>
        <v>12285.714285714286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64500</v>
      </c>
      <c r="AK27" s="2" t="str">
        <f t="shared" si="13"/>
        <v>N.A.</v>
      </c>
      <c r="AL27" s="2">
        <f t="shared" si="13"/>
        <v>8128.695652173913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15616.470588235294</v>
      </c>
      <c r="AQ27" s="16" t="str">
        <f t="shared" si="13"/>
        <v>N.A.</v>
      </c>
      <c r="AR27" s="14">
        <f t="shared" si="13"/>
        <v>15616.470588235294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1417500.0000000002</v>
      </c>
      <c r="C29" s="2">
        <v>9072000</v>
      </c>
      <c r="D29" s="2">
        <v>3780000</v>
      </c>
      <c r="E29" s="2"/>
      <c r="F29" s="2"/>
      <c r="G29" s="2">
        <v>11340000</v>
      </c>
      <c r="H29" s="2"/>
      <c r="I29" s="2">
        <v>6501600</v>
      </c>
      <c r="J29" s="2"/>
      <c r="K29" s="2"/>
      <c r="L29" s="1">
        <f t="shared" si="11"/>
        <v>5197500</v>
      </c>
      <c r="M29" s="13">
        <f t="shared" si="11"/>
        <v>26913600</v>
      </c>
      <c r="N29" s="14">
        <f>L29+M29</f>
        <v>32111100</v>
      </c>
      <c r="P29" s="3" t="s">
        <v>14</v>
      </c>
      <c r="Q29" s="2">
        <v>441</v>
      </c>
      <c r="R29" s="2">
        <v>756</v>
      </c>
      <c r="S29" s="2">
        <v>252</v>
      </c>
      <c r="T29" s="2">
        <v>0</v>
      </c>
      <c r="U29" s="2">
        <v>0</v>
      </c>
      <c r="V29" s="2">
        <v>252</v>
      </c>
      <c r="W29" s="2">
        <v>0</v>
      </c>
      <c r="X29" s="2">
        <v>252</v>
      </c>
      <c r="Y29" s="2">
        <v>0</v>
      </c>
      <c r="Z29" s="2">
        <v>0</v>
      </c>
      <c r="AA29" s="1">
        <f t="shared" si="12"/>
        <v>693</v>
      </c>
      <c r="AB29" s="13">
        <f t="shared" si="12"/>
        <v>1260</v>
      </c>
      <c r="AC29" s="14">
        <f>AA29+AB29</f>
        <v>1953</v>
      </c>
      <c r="AE29" s="3" t="s">
        <v>14</v>
      </c>
      <c r="AF29" s="2">
        <f t="shared" si="13"/>
        <v>3214.2857142857147</v>
      </c>
      <c r="AG29" s="2">
        <f t="shared" si="13"/>
        <v>12000</v>
      </c>
      <c r="AH29" s="2">
        <f t="shared" si="13"/>
        <v>15000</v>
      </c>
      <c r="AI29" s="2" t="str">
        <f t="shared" si="13"/>
        <v>N.A.</v>
      </c>
      <c r="AJ29" s="2" t="str">
        <f t="shared" si="13"/>
        <v>N.A.</v>
      </c>
      <c r="AK29" s="2">
        <f t="shared" si="13"/>
        <v>45000</v>
      </c>
      <c r="AL29" s="2" t="str">
        <f t="shared" si="13"/>
        <v>N.A.</v>
      </c>
      <c r="AM29" s="2">
        <f t="shared" si="13"/>
        <v>25800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7500</v>
      </c>
      <c r="AQ29" s="16">
        <f t="shared" si="13"/>
        <v>21360</v>
      </c>
      <c r="AR29" s="14">
        <f t="shared" si="13"/>
        <v>16441.935483870966</v>
      </c>
    </row>
    <row r="30" spans="1:44" ht="15" customHeight="1" thickBot="1" x14ac:dyDescent="0.3">
      <c r="A30" s="3" t="s">
        <v>15</v>
      </c>
      <c r="B30" s="2">
        <v>4185405</v>
      </c>
      <c r="C30" s="2"/>
      <c r="D30" s="2"/>
      <c r="E30" s="2"/>
      <c r="F30" s="2"/>
      <c r="G30" s="2">
        <v>1890000</v>
      </c>
      <c r="H30" s="2">
        <v>0</v>
      </c>
      <c r="I30" s="2"/>
      <c r="J30" s="2"/>
      <c r="K30" s="2"/>
      <c r="L30" s="1">
        <f t="shared" si="11"/>
        <v>4185405</v>
      </c>
      <c r="M30" s="13">
        <f t="shared" si="11"/>
        <v>1890000</v>
      </c>
      <c r="N30" s="14">
        <f>L30+M30</f>
        <v>6075405</v>
      </c>
      <c r="P30" s="3" t="s">
        <v>15</v>
      </c>
      <c r="Q30" s="2">
        <v>1134</v>
      </c>
      <c r="R30" s="2">
        <v>0</v>
      </c>
      <c r="S30" s="2">
        <v>0</v>
      </c>
      <c r="T30" s="2">
        <v>0</v>
      </c>
      <c r="U30" s="2">
        <v>0</v>
      </c>
      <c r="V30" s="2">
        <v>378</v>
      </c>
      <c r="W30" s="2">
        <v>1512</v>
      </c>
      <c r="X30" s="2">
        <v>0</v>
      </c>
      <c r="Y30" s="2">
        <v>0</v>
      </c>
      <c r="Z30" s="2">
        <v>0</v>
      </c>
      <c r="AA30" s="1">
        <f t="shared" si="12"/>
        <v>2646</v>
      </c>
      <c r="AB30" s="13">
        <f t="shared" si="12"/>
        <v>378</v>
      </c>
      <c r="AC30" s="22">
        <f>AA30+AB30</f>
        <v>3024</v>
      </c>
      <c r="AE30" s="3" t="s">
        <v>15</v>
      </c>
      <c r="AF30" s="2">
        <f t="shared" si="13"/>
        <v>3690.8333333333335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5000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1581.7857142857142</v>
      </c>
      <c r="AQ30" s="16">
        <f t="shared" si="13"/>
        <v>5000</v>
      </c>
      <c r="AR30" s="14">
        <f t="shared" si="13"/>
        <v>2009.0625</v>
      </c>
    </row>
    <row r="31" spans="1:44" ht="15" customHeight="1" thickBot="1" x14ac:dyDescent="0.3">
      <c r="A31" s="4" t="s">
        <v>16</v>
      </c>
      <c r="B31" s="2">
        <v>11020905</v>
      </c>
      <c r="C31" s="2">
        <v>9072000</v>
      </c>
      <c r="D31" s="2">
        <v>3780000</v>
      </c>
      <c r="E31" s="2"/>
      <c r="F31" s="2">
        <v>16254000</v>
      </c>
      <c r="G31" s="2">
        <v>13230000</v>
      </c>
      <c r="H31" s="2">
        <v>11778480.000000002</v>
      </c>
      <c r="I31" s="2">
        <v>6501600</v>
      </c>
      <c r="J31" s="2"/>
      <c r="K31" s="2"/>
      <c r="L31" s="1">
        <f t="shared" ref="L31" si="14">B31+D31+F31+H31+J31</f>
        <v>42833385</v>
      </c>
      <c r="M31" s="13">
        <f t="shared" ref="M31" si="15">C31+E31+G31+I31+K31</f>
        <v>28803600</v>
      </c>
      <c r="N31" s="22">
        <f>L31+M31</f>
        <v>71636985</v>
      </c>
      <c r="P31" s="4" t="s">
        <v>16</v>
      </c>
      <c r="Q31" s="2">
        <v>2016</v>
      </c>
      <c r="R31" s="2">
        <v>756</v>
      </c>
      <c r="S31" s="2">
        <v>252</v>
      </c>
      <c r="T31" s="2">
        <v>0</v>
      </c>
      <c r="U31" s="2">
        <v>252</v>
      </c>
      <c r="V31" s="2">
        <v>630</v>
      </c>
      <c r="W31" s="2">
        <v>2961</v>
      </c>
      <c r="X31" s="2">
        <v>252</v>
      </c>
      <c r="Y31" s="2">
        <v>0</v>
      </c>
      <c r="Z31" s="2">
        <v>0</v>
      </c>
      <c r="AA31" s="1">
        <f t="shared" ref="AA31" si="16">Q31+S31+U31+W31+Y31</f>
        <v>5481</v>
      </c>
      <c r="AB31" s="13">
        <f t="shared" ref="AB31" si="17">R31+T31+V31+X31+Z31</f>
        <v>1638</v>
      </c>
      <c r="AC31" s="14">
        <f>AA31+AB31</f>
        <v>7119</v>
      </c>
      <c r="AE31" s="4" t="s">
        <v>16</v>
      </c>
      <c r="AF31" s="2">
        <f t="shared" ref="AF31:AO31" si="18">IFERROR(B31/Q31, "N.A.")</f>
        <v>5466.71875</v>
      </c>
      <c r="AG31" s="2">
        <f t="shared" si="18"/>
        <v>12000</v>
      </c>
      <c r="AH31" s="2">
        <f t="shared" si="18"/>
        <v>15000</v>
      </c>
      <c r="AI31" s="2" t="str">
        <f t="shared" si="18"/>
        <v>N.A.</v>
      </c>
      <c r="AJ31" s="2">
        <f t="shared" si="18"/>
        <v>64500</v>
      </c>
      <c r="AK31" s="2">
        <f t="shared" si="18"/>
        <v>21000</v>
      </c>
      <c r="AL31" s="2">
        <f t="shared" si="18"/>
        <v>3977.8723404255325</v>
      </c>
      <c r="AM31" s="2">
        <f t="shared" si="18"/>
        <v>25800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7814.8850574712642</v>
      </c>
      <c r="AQ31" s="16">
        <f t="shared" ref="AQ31" si="20">IFERROR(M31/AB31, "N.A.")</f>
        <v>17584.615384615383</v>
      </c>
      <c r="AR31" s="14">
        <f t="shared" ref="AR31" si="21">IFERROR(N31/AC31, "N.A.")</f>
        <v>10062.787610619469</v>
      </c>
    </row>
    <row r="32" spans="1:44" ht="15" customHeight="1" thickBot="1" x14ac:dyDescent="0.3">
      <c r="A32" s="5" t="s">
        <v>0</v>
      </c>
      <c r="B32" s="28">
        <f>B31+C31</f>
        <v>20092905</v>
      </c>
      <c r="C32" s="30"/>
      <c r="D32" s="28">
        <f>D31+E31</f>
        <v>3780000</v>
      </c>
      <c r="E32" s="30"/>
      <c r="F32" s="28">
        <f>F31+G31</f>
        <v>29484000</v>
      </c>
      <c r="G32" s="30"/>
      <c r="H32" s="28">
        <f>H31+I31</f>
        <v>18280080</v>
      </c>
      <c r="I32" s="30"/>
      <c r="J32" s="28">
        <f>J31+K31</f>
        <v>0</v>
      </c>
      <c r="K32" s="30"/>
      <c r="L32" s="28">
        <f>L31+M31</f>
        <v>71636985</v>
      </c>
      <c r="M32" s="29"/>
      <c r="N32" s="23">
        <f>B32+D32+F32+H32+J32</f>
        <v>71636985</v>
      </c>
      <c r="P32" s="5" t="s">
        <v>0</v>
      </c>
      <c r="Q32" s="28">
        <f>Q31+R31</f>
        <v>2772</v>
      </c>
      <c r="R32" s="30"/>
      <c r="S32" s="28">
        <f>S31+T31</f>
        <v>252</v>
      </c>
      <c r="T32" s="30"/>
      <c r="U32" s="28">
        <f>U31+V31</f>
        <v>882</v>
      </c>
      <c r="V32" s="30"/>
      <c r="W32" s="28">
        <f>W31+X31</f>
        <v>3213</v>
      </c>
      <c r="X32" s="30"/>
      <c r="Y32" s="28">
        <f>Y31+Z31</f>
        <v>0</v>
      </c>
      <c r="Z32" s="30"/>
      <c r="AA32" s="28">
        <f>AA31+AB31</f>
        <v>7119</v>
      </c>
      <c r="AB32" s="30"/>
      <c r="AC32" s="24">
        <f>Q32+S32+U32+W32+Y32</f>
        <v>7119</v>
      </c>
      <c r="AE32" s="5" t="s">
        <v>0</v>
      </c>
      <c r="AF32" s="31">
        <f>IFERROR(B32/Q32,"N.A.")</f>
        <v>7248.522727272727</v>
      </c>
      <c r="AG32" s="32"/>
      <c r="AH32" s="31">
        <f>IFERROR(D32/S32,"N.A.")</f>
        <v>15000</v>
      </c>
      <c r="AI32" s="32"/>
      <c r="AJ32" s="31">
        <f>IFERROR(F32/U32,"N.A.")</f>
        <v>33428.571428571428</v>
      </c>
      <c r="AK32" s="32"/>
      <c r="AL32" s="31">
        <f>IFERROR(H32/W32,"N.A.")</f>
        <v>5689.411764705882</v>
      </c>
      <c r="AM32" s="32"/>
      <c r="AN32" s="31" t="str">
        <f>IFERROR(J32/Y32,"N.A.")</f>
        <v>N.A.</v>
      </c>
      <c r="AO32" s="32"/>
      <c r="AP32" s="31">
        <f>IFERROR(L32/AA32,"N.A.")</f>
        <v>10062.787610619469</v>
      </c>
      <c r="AQ32" s="32"/>
      <c r="AR32" s="17">
        <f>IFERROR(N32/AC32, "N.A.")</f>
        <v>10062.787610619469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1300320</v>
      </c>
      <c r="C39" s="2"/>
      <c r="D39" s="2"/>
      <c r="E39" s="2"/>
      <c r="F39" s="2">
        <v>3024000</v>
      </c>
      <c r="G39" s="2"/>
      <c r="H39" s="2">
        <v>7574490</v>
      </c>
      <c r="I39" s="2"/>
      <c r="J39" s="2"/>
      <c r="K39" s="2"/>
      <c r="L39" s="1">
        <f t="shared" ref="L39:M42" si="22">B39+D39+F39+H39+J39</f>
        <v>11898810</v>
      </c>
      <c r="M39" s="13">
        <f t="shared" si="22"/>
        <v>0</v>
      </c>
      <c r="N39" s="14">
        <f>L39+M39</f>
        <v>11898810</v>
      </c>
      <c r="P39" s="3" t="s">
        <v>12</v>
      </c>
      <c r="Q39" s="2">
        <v>252</v>
      </c>
      <c r="R39" s="2">
        <v>0</v>
      </c>
      <c r="S39" s="2">
        <v>0</v>
      </c>
      <c r="T39" s="2">
        <v>0</v>
      </c>
      <c r="U39" s="2">
        <v>252</v>
      </c>
      <c r="V39" s="2">
        <v>0</v>
      </c>
      <c r="W39" s="2">
        <v>2142</v>
      </c>
      <c r="X39" s="2">
        <v>0</v>
      </c>
      <c r="Y39" s="2">
        <v>0</v>
      </c>
      <c r="Z39" s="2">
        <v>0</v>
      </c>
      <c r="AA39" s="1">
        <f t="shared" ref="AA39:AB42" si="23">Q39+S39+U39+W39+Y39</f>
        <v>2646</v>
      </c>
      <c r="AB39" s="13">
        <f t="shared" si="23"/>
        <v>0</v>
      </c>
      <c r="AC39" s="14">
        <f>AA39+AB39</f>
        <v>2646</v>
      </c>
      <c r="AE39" s="3" t="s">
        <v>12</v>
      </c>
      <c r="AF39" s="2">
        <f t="shared" ref="AF39:AR42" si="24">IFERROR(B39/Q39, "N.A.")</f>
        <v>5160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12000</v>
      </c>
      <c r="AK39" s="2" t="str">
        <f t="shared" si="24"/>
        <v>N.A.</v>
      </c>
      <c r="AL39" s="2">
        <f t="shared" si="24"/>
        <v>3536.1764705882351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4496.9047619047615</v>
      </c>
      <c r="AQ39" s="16" t="str">
        <f t="shared" si="24"/>
        <v>N.A.</v>
      </c>
      <c r="AR39" s="14">
        <f t="shared" si="24"/>
        <v>4496.9047619047615</v>
      </c>
    </row>
    <row r="40" spans="1:44" ht="15" customHeight="1" thickBot="1" x14ac:dyDescent="0.3">
      <c r="A40" s="3" t="s">
        <v>13</v>
      </c>
      <c r="B40" s="2">
        <v>1517040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1517040</v>
      </c>
      <c r="M40" s="13">
        <f t="shared" si="22"/>
        <v>0</v>
      </c>
      <c r="N40" s="14">
        <f>L40+M40</f>
        <v>1517040</v>
      </c>
      <c r="P40" s="3" t="s">
        <v>13</v>
      </c>
      <c r="Q40" s="2">
        <v>252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252</v>
      </c>
      <c r="AB40" s="13">
        <f t="shared" si="23"/>
        <v>0</v>
      </c>
      <c r="AC40" s="14">
        <f>AA40+AB40</f>
        <v>252</v>
      </c>
      <c r="AE40" s="3" t="s">
        <v>13</v>
      </c>
      <c r="AF40" s="2">
        <f t="shared" si="24"/>
        <v>6020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6020</v>
      </c>
      <c r="AQ40" s="16" t="str">
        <f t="shared" si="24"/>
        <v>N.A.</v>
      </c>
      <c r="AR40" s="14">
        <f t="shared" si="24"/>
        <v>6020</v>
      </c>
    </row>
    <row r="41" spans="1:44" ht="15" customHeight="1" thickBot="1" x14ac:dyDescent="0.3">
      <c r="A41" s="3" t="s">
        <v>14</v>
      </c>
      <c r="B41" s="2">
        <v>5120010</v>
      </c>
      <c r="C41" s="2">
        <v>14477400</v>
      </c>
      <c r="D41" s="2"/>
      <c r="E41" s="2"/>
      <c r="F41" s="2"/>
      <c r="G41" s="2"/>
      <c r="H41" s="2"/>
      <c r="I41" s="2">
        <v>2268000</v>
      </c>
      <c r="J41" s="2"/>
      <c r="K41" s="2"/>
      <c r="L41" s="1">
        <f t="shared" si="22"/>
        <v>5120010</v>
      </c>
      <c r="M41" s="13">
        <f t="shared" si="22"/>
        <v>16745400</v>
      </c>
      <c r="N41" s="14">
        <f>L41+M41</f>
        <v>21865410</v>
      </c>
      <c r="P41" s="3" t="s">
        <v>14</v>
      </c>
      <c r="Q41" s="2">
        <v>819</v>
      </c>
      <c r="R41" s="2">
        <v>1260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252</v>
      </c>
      <c r="Y41" s="2">
        <v>0</v>
      </c>
      <c r="Z41" s="2">
        <v>0</v>
      </c>
      <c r="AA41" s="1">
        <f t="shared" si="23"/>
        <v>819</v>
      </c>
      <c r="AB41" s="13">
        <f t="shared" si="23"/>
        <v>1512</v>
      </c>
      <c r="AC41" s="14">
        <f>AA41+AB41</f>
        <v>2331</v>
      </c>
      <c r="AE41" s="3" t="s">
        <v>14</v>
      </c>
      <c r="AF41" s="2">
        <f t="shared" si="24"/>
        <v>6251.5384615384619</v>
      </c>
      <c r="AG41" s="2">
        <f t="shared" si="24"/>
        <v>11490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9000</v>
      </c>
      <c r="AN41" s="2" t="str">
        <f t="shared" si="24"/>
        <v>N.A.</v>
      </c>
      <c r="AO41" s="2" t="str">
        <f t="shared" si="24"/>
        <v>N.A.</v>
      </c>
      <c r="AP41" s="15">
        <f t="shared" si="24"/>
        <v>6251.5384615384619</v>
      </c>
      <c r="AQ41" s="16">
        <f t="shared" si="24"/>
        <v>11075</v>
      </c>
      <c r="AR41" s="14">
        <f t="shared" si="24"/>
        <v>9380.27027027027</v>
      </c>
    </row>
    <row r="42" spans="1:44" ht="15" customHeight="1" thickBot="1" x14ac:dyDescent="0.3">
      <c r="A42" s="3" t="s">
        <v>15</v>
      </c>
      <c r="B42" s="2">
        <v>1417500</v>
      </c>
      <c r="C42" s="2"/>
      <c r="D42" s="2"/>
      <c r="E42" s="2"/>
      <c r="F42" s="2"/>
      <c r="G42" s="2"/>
      <c r="H42" s="2">
        <v>126063</v>
      </c>
      <c r="I42" s="2"/>
      <c r="J42" s="2"/>
      <c r="K42" s="2"/>
      <c r="L42" s="1">
        <f t="shared" si="22"/>
        <v>1543563</v>
      </c>
      <c r="M42" s="13">
        <f t="shared" si="22"/>
        <v>0</v>
      </c>
      <c r="N42" s="14">
        <f>L42+M42</f>
        <v>1543563</v>
      </c>
      <c r="P42" s="3" t="s">
        <v>15</v>
      </c>
      <c r="Q42" s="2">
        <v>189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378</v>
      </c>
      <c r="X42" s="2">
        <v>0</v>
      </c>
      <c r="Y42" s="2">
        <v>0</v>
      </c>
      <c r="Z42" s="2">
        <v>0</v>
      </c>
      <c r="AA42" s="1">
        <f t="shared" si="23"/>
        <v>567</v>
      </c>
      <c r="AB42" s="13">
        <f t="shared" si="23"/>
        <v>0</v>
      </c>
      <c r="AC42" s="14">
        <f>AA42+AB42</f>
        <v>567</v>
      </c>
      <c r="AE42" s="3" t="s">
        <v>15</v>
      </c>
      <c r="AF42" s="2">
        <f t="shared" si="24"/>
        <v>7500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333.5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2722.3333333333335</v>
      </c>
      <c r="AQ42" s="16" t="str">
        <f t="shared" si="24"/>
        <v>N.A.</v>
      </c>
      <c r="AR42" s="14">
        <f t="shared" si="24"/>
        <v>2722.3333333333335</v>
      </c>
    </row>
    <row r="43" spans="1:44" ht="15" customHeight="1" thickBot="1" x14ac:dyDescent="0.3">
      <c r="A43" s="4" t="s">
        <v>16</v>
      </c>
      <c r="B43" s="2">
        <v>9354870</v>
      </c>
      <c r="C43" s="2">
        <v>14477400</v>
      </c>
      <c r="D43" s="2"/>
      <c r="E43" s="2"/>
      <c r="F43" s="2">
        <v>3024000</v>
      </c>
      <c r="G43" s="2"/>
      <c r="H43" s="2">
        <v>7700553</v>
      </c>
      <c r="I43" s="2">
        <v>2268000</v>
      </c>
      <c r="J43" s="2"/>
      <c r="K43" s="2"/>
      <c r="L43" s="1">
        <f t="shared" ref="L43" si="25">B43+D43+F43+H43+J43</f>
        <v>20079423</v>
      </c>
      <c r="M43" s="13">
        <f t="shared" ref="M43" si="26">C43+E43+G43+I43+K43</f>
        <v>16745400</v>
      </c>
      <c r="N43" s="22">
        <f>L43+M43</f>
        <v>36824823</v>
      </c>
      <c r="P43" s="4" t="s">
        <v>16</v>
      </c>
      <c r="Q43" s="2">
        <v>1512</v>
      </c>
      <c r="R43" s="2">
        <v>1260</v>
      </c>
      <c r="S43" s="2">
        <v>0</v>
      </c>
      <c r="T43" s="2">
        <v>0</v>
      </c>
      <c r="U43" s="2">
        <v>252</v>
      </c>
      <c r="V43" s="2">
        <v>0</v>
      </c>
      <c r="W43" s="2">
        <v>2520</v>
      </c>
      <c r="X43" s="2">
        <v>252</v>
      </c>
      <c r="Y43" s="2">
        <v>0</v>
      </c>
      <c r="Z43" s="2">
        <v>0</v>
      </c>
      <c r="AA43" s="1">
        <f t="shared" ref="AA43" si="27">Q43+S43+U43+W43+Y43</f>
        <v>4284</v>
      </c>
      <c r="AB43" s="13">
        <f t="shared" ref="AB43" si="28">R43+T43+V43+X43+Z43</f>
        <v>1512</v>
      </c>
      <c r="AC43" s="22">
        <f>AA43+AB43</f>
        <v>5796</v>
      </c>
      <c r="AE43" s="4" t="s">
        <v>16</v>
      </c>
      <c r="AF43" s="2">
        <f t="shared" ref="AF43:AO43" si="29">IFERROR(B43/Q43, "N.A.")</f>
        <v>6187.083333333333</v>
      </c>
      <c r="AG43" s="2">
        <f t="shared" si="29"/>
        <v>11490</v>
      </c>
      <c r="AH43" s="2" t="str">
        <f t="shared" si="29"/>
        <v>N.A.</v>
      </c>
      <c r="AI43" s="2" t="str">
        <f t="shared" si="29"/>
        <v>N.A.</v>
      </c>
      <c r="AJ43" s="2">
        <f t="shared" si="29"/>
        <v>12000</v>
      </c>
      <c r="AK43" s="2" t="str">
        <f t="shared" si="29"/>
        <v>N.A.</v>
      </c>
      <c r="AL43" s="2">
        <f t="shared" si="29"/>
        <v>3055.7750000000001</v>
      </c>
      <c r="AM43" s="2">
        <f t="shared" si="29"/>
        <v>9000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4687.0735294117649</v>
      </c>
      <c r="AQ43" s="16">
        <f t="shared" ref="AQ43" si="31">IFERROR(M43/AB43, "N.A.")</f>
        <v>11075</v>
      </c>
      <c r="AR43" s="14">
        <f t="shared" ref="AR43" si="32">IFERROR(N43/AC43, "N.A.")</f>
        <v>6353.489130434783</v>
      </c>
    </row>
    <row r="44" spans="1:44" ht="15" customHeight="1" thickBot="1" x14ac:dyDescent="0.3">
      <c r="A44" s="5" t="s">
        <v>0</v>
      </c>
      <c r="B44" s="28">
        <f>B43+C43</f>
        <v>23832270</v>
      </c>
      <c r="C44" s="30"/>
      <c r="D44" s="28">
        <f>D43+E43</f>
        <v>0</v>
      </c>
      <c r="E44" s="30"/>
      <c r="F44" s="28">
        <f>F43+G43</f>
        <v>3024000</v>
      </c>
      <c r="G44" s="30"/>
      <c r="H44" s="28">
        <f>H43+I43</f>
        <v>9968553</v>
      </c>
      <c r="I44" s="30"/>
      <c r="J44" s="28">
        <f>J43+K43</f>
        <v>0</v>
      </c>
      <c r="K44" s="30"/>
      <c r="L44" s="28">
        <f>L43+M43</f>
        <v>36824823</v>
      </c>
      <c r="M44" s="29"/>
      <c r="N44" s="23">
        <f>B44+D44+F44+H44+J44</f>
        <v>36824823</v>
      </c>
      <c r="P44" s="5" t="s">
        <v>0</v>
      </c>
      <c r="Q44" s="28">
        <f>Q43+R43</f>
        <v>2772</v>
      </c>
      <c r="R44" s="30"/>
      <c r="S44" s="28">
        <f>S43+T43</f>
        <v>0</v>
      </c>
      <c r="T44" s="30"/>
      <c r="U44" s="28">
        <f>U43+V43</f>
        <v>252</v>
      </c>
      <c r="V44" s="30"/>
      <c r="W44" s="28">
        <f>W43+X43</f>
        <v>2772</v>
      </c>
      <c r="X44" s="30"/>
      <c r="Y44" s="28">
        <f>Y43+Z43</f>
        <v>0</v>
      </c>
      <c r="Z44" s="30"/>
      <c r="AA44" s="28">
        <f>AA43+AB43</f>
        <v>5796</v>
      </c>
      <c r="AB44" s="29"/>
      <c r="AC44" s="23">
        <f>Q44+S44+U44+W44+Y44</f>
        <v>5796</v>
      </c>
      <c r="AE44" s="5" t="s">
        <v>0</v>
      </c>
      <c r="AF44" s="31">
        <f>IFERROR(B44/Q44,"N.A.")</f>
        <v>8597.5</v>
      </c>
      <c r="AG44" s="32"/>
      <c r="AH44" s="31" t="str">
        <f>IFERROR(D44/S44,"N.A.")</f>
        <v>N.A.</v>
      </c>
      <c r="AI44" s="32"/>
      <c r="AJ44" s="31">
        <f>IFERROR(F44/U44,"N.A.")</f>
        <v>12000</v>
      </c>
      <c r="AK44" s="32"/>
      <c r="AL44" s="31">
        <f>IFERROR(H44/W44,"N.A.")</f>
        <v>3596.159090909091</v>
      </c>
      <c r="AM44" s="32"/>
      <c r="AN44" s="31" t="str">
        <f>IFERROR(J44/Y44,"N.A.")</f>
        <v>N.A.</v>
      </c>
      <c r="AO44" s="32"/>
      <c r="AP44" s="31">
        <f>IFERROR(L44/AA44,"N.A.")</f>
        <v>6353.489130434783</v>
      </c>
      <c r="AQ44" s="32"/>
      <c r="AR44" s="17">
        <f>IFERROR(N44/AC44, "N.A.")</f>
        <v>6353.489130434783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425700</v>
      </c>
      <c r="C15" s="2"/>
      <c r="D15" s="2"/>
      <c r="E15" s="2"/>
      <c r="F15" s="2"/>
      <c r="G15" s="2"/>
      <c r="H15" s="2">
        <v>330000</v>
      </c>
      <c r="I15" s="2"/>
      <c r="J15" s="2"/>
      <c r="K15" s="2"/>
      <c r="L15" s="1">
        <f t="shared" ref="L15:M18" si="0">B15+D15+F15+H15+J15</f>
        <v>755700</v>
      </c>
      <c r="M15" s="13">
        <f t="shared" si="0"/>
        <v>0</v>
      </c>
      <c r="N15" s="14">
        <f>L15+M15</f>
        <v>755700</v>
      </c>
      <c r="P15" s="3" t="s">
        <v>12</v>
      </c>
      <c r="Q15" s="2">
        <v>33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66</v>
      </c>
      <c r="X15" s="2">
        <v>0</v>
      </c>
      <c r="Y15" s="2">
        <v>0</v>
      </c>
      <c r="Z15" s="2">
        <v>0</v>
      </c>
      <c r="AA15" s="1">
        <f t="shared" ref="AA15:AA18" si="1">Q15+S15+U15+W15+Y15</f>
        <v>99</v>
      </c>
      <c r="AB15" s="13">
        <f t="shared" ref="AB15:AB18" si="2">R15+T15+V15+X15+Z15</f>
        <v>0</v>
      </c>
      <c r="AC15" s="14">
        <f>AA15+AB15</f>
        <v>99</v>
      </c>
      <c r="AE15" s="3" t="s">
        <v>12</v>
      </c>
      <c r="AF15" s="2">
        <f t="shared" ref="AF15:AR18" si="3">IFERROR(B15/Q15, "N.A.")</f>
        <v>12900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>
        <f t="shared" si="3"/>
        <v>5000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>
        <f t="shared" si="3"/>
        <v>7633.333333333333</v>
      </c>
      <c r="AQ15" s="16" t="str">
        <f t="shared" si="3"/>
        <v>N.A.</v>
      </c>
      <c r="AR15" s="14">
        <f t="shared" si="3"/>
        <v>7633.333333333333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>
        <v>990000</v>
      </c>
      <c r="C17" s="2">
        <v>7563600</v>
      </c>
      <c r="D17" s="2"/>
      <c r="E17" s="2"/>
      <c r="F17" s="2"/>
      <c r="G17" s="2"/>
      <c r="H17" s="2"/>
      <c r="I17" s="2"/>
      <c r="J17" s="2"/>
      <c r="K17" s="2"/>
      <c r="L17" s="1">
        <f t="shared" si="0"/>
        <v>990000</v>
      </c>
      <c r="M17" s="13">
        <f t="shared" si="0"/>
        <v>7563600</v>
      </c>
      <c r="N17" s="14">
        <f>L17+M17</f>
        <v>8553600</v>
      </c>
      <c r="P17" s="3" t="s">
        <v>14</v>
      </c>
      <c r="Q17" s="2">
        <v>66</v>
      </c>
      <c r="R17" s="2">
        <v>528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66</v>
      </c>
      <c r="AB17" s="13">
        <f t="shared" si="2"/>
        <v>528</v>
      </c>
      <c r="AC17" s="14">
        <f>AA17+AB17</f>
        <v>594</v>
      </c>
      <c r="AE17" s="3" t="s">
        <v>14</v>
      </c>
      <c r="AF17" s="2">
        <f t="shared" si="3"/>
        <v>15000</v>
      </c>
      <c r="AG17" s="2">
        <f t="shared" si="3"/>
        <v>14325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>
        <f t="shared" si="3"/>
        <v>15000</v>
      </c>
      <c r="AQ17" s="16">
        <f t="shared" si="3"/>
        <v>14325</v>
      </c>
      <c r="AR17" s="14">
        <f t="shared" si="3"/>
        <v>14400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>
        <v>1415700</v>
      </c>
      <c r="C19" s="2">
        <v>7563600</v>
      </c>
      <c r="D19" s="2"/>
      <c r="E19" s="2"/>
      <c r="F19" s="2"/>
      <c r="G19" s="2"/>
      <c r="H19" s="2">
        <v>330000</v>
      </c>
      <c r="I19" s="2"/>
      <c r="J19" s="2"/>
      <c r="K19" s="2"/>
      <c r="L19" s="1">
        <f t="shared" ref="L19" si="4">B19+D19+F19+H19+J19</f>
        <v>1745700</v>
      </c>
      <c r="M19" s="13">
        <f t="shared" ref="M19" si="5">C19+E19+G19+I19+K19</f>
        <v>7563600</v>
      </c>
      <c r="N19" s="22">
        <f>L19+M19</f>
        <v>9309300</v>
      </c>
      <c r="P19" s="4" t="s">
        <v>16</v>
      </c>
      <c r="Q19" s="2">
        <v>99</v>
      </c>
      <c r="R19" s="2">
        <v>528</v>
      </c>
      <c r="S19" s="2">
        <v>0</v>
      </c>
      <c r="T19" s="2">
        <v>0</v>
      </c>
      <c r="U19" s="2">
        <v>0</v>
      </c>
      <c r="V19" s="2">
        <v>0</v>
      </c>
      <c r="W19" s="2">
        <v>66</v>
      </c>
      <c r="X19" s="2">
        <v>0</v>
      </c>
      <c r="Y19" s="2">
        <v>0</v>
      </c>
      <c r="Z19" s="2">
        <v>0</v>
      </c>
      <c r="AA19" s="1">
        <f t="shared" ref="AA19" si="6">Q19+S19+U19+W19+Y19</f>
        <v>165</v>
      </c>
      <c r="AB19" s="13">
        <f t="shared" ref="AB19" si="7">R19+T19+V19+X19+Z19</f>
        <v>528</v>
      </c>
      <c r="AC19" s="14">
        <f>AA19+AB19</f>
        <v>693</v>
      </c>
      <c r="AE19" s="4" t="s">
        <v>16</v>
      </c>
      <c r="AF19" s="2">
        <f t="shared" ref="AF19:AO19" si="8">IFERROR(B19/Q19, "N.A.")</f>
        <v>14300</v>
      </c>
      <c r="AG19" s="2">
        <f t="shared" si="8"/>
        <v>14325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>
        <f t="shared" si="8"/>
        <v>5000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>
        <f t="shared" ref="AP19" si="9">IFERROR(L19/AA19, "N.A.")</f>
        <v>10580</v>
      </c>
      <c r="AQ19" s="16">
        <f t="shared" ref="AQ19" si="10">IFERROR(M19/AB19, "N.A.")</f>
        <v>14325</v>
      </c>
      <c r="AR19" s="14">
        <f t="shared" ref="AR19" si="11">IFERROR(N19/AC19, "N.A.")</f>
        <v>13433.333333333334</v>
      </c>
    </row>
    <row r="20" spans="1:44" ht="15" customHeight="1" thickBot="1" x14ac:dyDescent="0.3">
      <c r="A20" s="5" t="s">
        <v>0</v>
      </c>
      <c r="B20" s="28">
        <f>B19+C19</f>
        <v>8979300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330000</v>
      </c>
      <c r="I20" s="30"/>
      <c r="J20" s="28">
        <f>J19+K19</f>
        <v>0</v>
      </c>
      <c r="K20" s="30"/>
      <c r="L20" s="28">
        <f>L19+M19</f>
        <v>9309300</v>
      </c>
      <c r="M20" s="29"/>
      <c r="N20" s="23">
        <f>B20+D20+F20+H20+J20</f>
        <v>9309300</v>
      </c>
      <c r="P20" s="5" t="s">
        <v>0</v>
      </c>
      <c r="Q20" s="28">
        <f>Q19+R19</f>
        <v>627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66</v>
      </c>
      <c r="X20" s="30"/>
      <c r="Y20" s="28">
        <f>Y19+Z19</f>
        <v>0</v>
      </c>
      <c r="Z20" s="30"/>
      <c r="AA20" s="28">
        <f>AA19+AB19</f>
        <v>693</v>
      </c>
      <c r="AB20" s="30"/>
      <c r="AC20" s="24">
        <f>Q20+S20+U20+W20+Y20</f>
        <v>693</v>
      </c>
      <c r="AE20" s="5" t="s">
        <v>0</v>
      </c>
      <c r="AF20" s="31">
        <f>IFERROR(B20/Q20,"N.A.")</f>
        <v>14321.052631578947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>
        <f>IFERROR(H20/W20,"N.A.")</f>
        <v>5000</v>
      </c>
      <c r="AM20" s="32"/>
      <c r="AN20" s="31" t="str">
        <f>IFERROR(J20/Y20,"N.A.")</f>
        <v>N.A.</v>
      </c>
      <c r="AO20" s="32"/>
      <c r="AP20" s="31">
        <f>IFERROR(L20/AA20,"N.A.")</f>
        <v>13433.333333333334</v>
      </c>
      <c r="AQ20" s="32"/>
      <c r="AR20" s="17">
        <f>IFERROR(N20/AC20, "N.A.")</f>
        <v>13433.333333333334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990000</v>
      </c>
      <c r="C29" s="2">
        <v>4989600</v>
      </c>
      <c r="D29" s="2"/>
      <c r="E29" s="2"/>
      <c r="F29" s="2"/>
      <c r="G29" s="2"/>
      <c r="H29" s="2"/>
      <c r="I29" s="2"/>
      <c r="J29" s="2"/>
      <c r="K29" s="2"/>
      <c r="L29" s="1">
        <f t="shared" si="12"/>
        <v>990000</v>
      </c>
      <c r="M29" s="13">
        <f t="shared" si="12"/>
        <v>4989600</v>
      </c>
      <c r="N29" s="14">
        <f>L29+M29</f>
        <v>5979600</v>
      </c>
      <c r="P29" s="3" t="s">
        <v>14</v>
      </c>
      <c r="Q29" s="2">
        <v>33</v>
      </c>
      <c r="R29" s="2">
        <v>297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3"/>
        <v>33</v>
      </c>
      <c r="AB29" s="13">
        <f t="shared" si="13"/>
        <v>297</v>
      </c>
      <c r="AC29" s="14">
        <f>AA29+AB29</f>
        <v>330</v>
      </c>
      <c r="AE29" s="3" t="s">
        <v>14</v>
      </c>
      <c r="AF29" s="2">
        <f t="shared" si="14"/>
        <v>30000</v>
      </c>
      <c r="AG29" s="2">
        <f t="shared" si="14"/>
        <v>16800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>
        <f t="shared" si="14"/>
        <v>30000</v>
      </c>
      <c r="AQ29" s="16">
        <f t="shared" si="14"/>
        <v>16800</v>
      </c>
      <c r="AR29" s="14">
        <f t="shared" si="14"/>
        <v>18120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2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>
        <v>990000</v>
      </c>
      <c r="C31" s="2">
        <v>4989600</v>
      </c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990000</v>
      </c>
      <c r="M31" s="13">
        <f t="shared" ref="M31" si="16">C31+E31+G31+I31+K31</f>
        <v>4989600</v>
      </c>
      <c r="N31" s="22">
        <f>L31+M31</f>
        <v>5979600</v>
      </c>
      <c r="P31" s="4" t="s">
        <v>16</v>
      </c>
      <c r="Q31" s="2">
        <v>33</v>
      </c>
      <c r="R31" s="2">
        <v>297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17">Q31+S31+U31+W31+Y31</f>
        <v>33</v>
      </c>
      <c r="AB31" s="13">
        <f t="shared" ref="AB31" si="18">R31+T31+V31+X31+Z31</f>
        <v>297</v>
      </c>
      <c r="AC31" s="14">
        <f>AA31+AB31</f>
        <v>330</v>
      </c>
      <c r="AE31" s="4" t="s">
        <v>16</v>
      </c>
      <c r="AF31" s="2">
        <f t="shared" ref="AF31:AO31" si="19">IFERROR(B31/Q31, "N.A.")</f>
        <v>30000</v>
      </c>
      <c r="AG31" s="2">
        <f t="shared" si="19"/>
        <v>16800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>
        <f t="shared" ref="AP31" si="20">IFERROR(L31/AA31, "N.A.")</f>
        <v>30000</v>
      </c>
      <c r="AQ31" s="16">
        <f t="shared" ref="AQ31" si="21">IFERROR(M31/AB31, "N.A.")</f>
        <v>16800</v>
      </c>
      <c r="AR31" s="14">
        <f t="shared" ref="AR31" si="22">IFERROR(N31/AC31, "N.A.")</f>
        <v>18120</v>
      </c>
    </row>
    <row r="32" spans="1:44" ht="15" customHeight="1" thickBot="1" x14ac:dyDescent="0.3">
      <c r="A32" s="5" t="s">
        <v>0</v>
      </c>
      <c r="B32" s="28">
        <f>B31+C31</f>
        <v>5979600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5979600</v>
      </c>
      <c r="M32" s="29"/>
      <c r="N32" s="23">
        <f>B32+D32+F32+H32+J32</f>
        <v>5979600</v>
      </c>
      <c r="P32" s="5" t="s">
        <v>0</v>
      </c>
      <c r="Q32" s="28">
        <f>Q31+R31</f>
        <v>330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330</v>
      </c>
      <c r="AB32" s="30"/>
      <c r="AC32" s="24">
        <f>Q32+S32+U32+W32+Y32</f>
        <v>330</v>
      </c>
      <c r="AE32" s="5" t="s">
        <v>0</v>
      </c>
      <c r="AF32" s="31">
        <f>IFERROR(B32/Q32,"N.A.")</f>
        <v>18120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>
        <f>IFERROR(L32/AA32,"N.A.")</f>
        <v>18120</v>
      </c>
      <c r="AQ32" s="32"/>
      <c r="AR32" s="17">
        <f>IFERROR(N32/AC32, "N.A.")</f>
        <v>18120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425700</v>
      </c>
      <c r="C39" s="2"/>
      <c r="D39" s="2"/>
      <c r="E39" s="2"/>
      <c r="F39" s="2"/>
      <c r="G39" s="2"/>
      <c r="H39" s="2">
        <v>330000</v>
      </c>
      <c r="I39" s="2"/>
      <c r="J39" s="2"/>
      <c r="K39" s="2"/>
      <c r="L39" s="1">
        <f t="shared" ref="L39:M42" si="23">B39+D39+F39+H39+J39</f>
        <v>755700</v>
      </c>
      <c r="M39" s="13">
        <f t="shared" si="23"/>
        <v>0</v>
      </c>
      <c r="N39" s="14">
        <f>L39+M39</f>
        <v>755700</v>
      </c>
      <c r="P39" s="3" t="s">
        <v>12</v>
      </c>
      <c r="Q39" s="2">
        <v>33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66</v>
      </c>
      <c r="X39" s="2">
        <v>0</v>
      </c>
      <c r="Y39" s="2">
        <v>0</v>
      </c>
      <c r="Z39" s="2">
        <v>0</v>
      </c>
      <c r="AA39" s="1">
        <f t="shared" ref="AA39:AB42" si="24">Q39+S39+U39+W39+Y39</f>
        <v>99</v>
      </c>
      <c r="AB39" s="13">
        <f t="shared" si="24"/>
        <v>0</v>
      </c>
      <c r="AC39" s="14">
        <f>AA39+AB39</f>
        <v>99</v>
      </c>
      <c r="AE39" s="3" t="s">
        <v>12</v>
      </c>
      <c r="AF39" s="2">
        <f t="shared" ref="AF39:AR42" si="25">IFERROR(B39/Q39, "N.A.")</f>
        <v>12900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>
        <f t="shared" si="25"/>
        <v>5000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>
        <f t="shared" si="25"/>
        <v>7633.333333333333</v>
      </c>
      <c r="AQ39" s="16" t="str">
        <f t="shared" si="25"/>
        <v>N.A.</v>
      </c>
      <c r="AR39" s="14">
        <f t="shared" si="25"/>
        <v>7633.333333333333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2574000</v>
      </c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2574000</v>
      </c>
      <c r="N41" s="14">
        <f>L41+M41</f>
        <v>2574000</v>
      </c>
      <c r="P41" s="3" t="s">
        <v>14</v>
      </c>
      <c r="Q41" s="2">
        <v>33</v>
      </c>
      <c r="R41" s="2">
        <v>231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4"/>
        <v>33</v>
      </c>
      <c r="AB41" s="13">
        <f t="shared" si="24"/>
        <v>231</v>
      </c>
      <c r="AC41" s="14">
        <f>AA41+AB41</f>
        <v>264</v>
      </c>
      <c r="AE41" s="3" t="s">
        <v>14</v>
      </c>
      <c r="AF41" s="2">
        <f t="shared" si="25"/>
        <v>0</v>
      </c>
      <c r="AG41" s="2">
        <f t="shared" si="25"/>
        <v>11142.857142857143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>
        <f t="shared" si="25"/>
        <v>0</v>
      </c>
      <c r="AQ41" s="16">
        <f t="shared" si="25"/>
        <v>11142.857142857143</v>
      </c>
      <c r="AR41" s="14">
        <f t="shared" si="25"/>
        <v>9750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>
        <v>425700</v>
      </c>
      <c r="C43" s="2">
        <v>2574000</v>
      </c>
      <c r="D43" s="2"/>
      <c r="E43" s="2"/>
      <c r="F43" s="2"/>
      <c r="G43" s="2"/>
      <c r="H43" s="2">
        <v>330000</v>
      </c>
      <c r="I43" s="2"/>
      <c r="J43" s="2"/>
      <c r="K43" s="2"/>
      <c r="L43" s="1">
        <f t="shared" ref="L43" si="26">B43+D43+F43+H43+J43</f>
        <v>755700</v>
      </c>
      <c r="M43" s="13">
        <f t="shared" ref="M43" si="27">C43+E43+G43+I43+K43</f>
        <v>2574000</v>
      </c>
      <c r="N43" s="22">
        <f>L43+M43</f>
        <v>3329700</v>
      </c>
      <c r="P43" s="4" t="s">
        <v>16</v>
      </c>
      <c r="Q43" s="2">
        <v>66</v>
      </c>
      <c r="R43" s="2">
        <v>231</v>
      </c>
      <c r="S43" s="2">
        <v>0</v>
      </c>
      <c r="T43" s="2">
        <v>0</v>
      </c>
      <c r="U43" s="2">
        <v>0</v>
      </c>
      <c r="V43" s="2">
        <v>0</v>
      </c>
      <c r="W43" s="2">
        <v>66</v>
      </c>
      <c r="X43" s="2">
        <v>0</v>
      </c>
      <c r="Y43" s="2">
        <v>0</v>
      </c>
      <c r="Z43" s="2">
        <v>0</v>
      </c>
      <c r="AA43" s="1">
        <f t="shared" ref="AA43" si="28">Q43+S43+U43+W43+Y43</f>
        <v>132</v>
      </c>
      <c r="AB43" s="13">
        <f t="shared" ref="AB43" si="29">R43+T43+V43+X43+Z43</f>
        <v>231</v>
      </c>
      <c r="AC43" s="22">
        <f>AA43+AB43</f>
        <v>363</v>
      </c>
      <c r="AE43" s="4" t="s">
        <v>16</v>
      </c>
      <c r="AF43" s="2">
        <f t="shared" ref="AF43:AO43" si="30">IFERROR(B43/Q43, "N.A.")</f>
        <v>6450</v>
      </c>
      <c r="AG43" s="2">
        <f t="shared" si="30"/>
        <v>11142.857142857143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5000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31">IFERROR(L43/AA43, "N.A.")</f>
        <v>5725</v>
      </c>
      <c r="AQ43" s="16">
        <f t="shared" ref="AQ43" si="32">IFERROR(M43/AB43, "N.A.")</f>
        <v>11142.857142857143</v>
      </c>
      <c r="AR43" s="14">
        <f t="shared" ref="AR43" si="33">IFERROR(N43/AC43, "N.A.")</f>
        <v>9172.7272727272721</v>
      </c>
    </row>
    <row r="44" spans="1:44" ht="15" customHeight="1" thickBot="1" x14ac:dyDescent="0.3">
      <c r="A44" s="5" t="s">
        <v>0</v>
      </c>
      <c r="B44" s="28">
        <f>B43+C43</f>
        <v>2999700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330000</v>
      </c>
      <c r="I44" s="30"/>
      <c r="J44" s="28">
        <f>J43+K43</f>
        <v>0</v>
      </c>
      <c r="K44" s="30"/>
      <c r="L44" s="28">
        <f>L43+M43</f>
        <v>3329700</v>
      </c>
      <c r="M44" s="29"/>
      <c r="N44" s="23">
        <f>B44+D44+F44+H44+J44</f>
        <v>3329700</v>
      </c>
      <c r="P44" s="5" t="s">
        <v>0</v>
      </c>
      <c r="Q44" s="28">
        <f>Q43+R43</f>
        <v>297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66</v>
      </c>
      <c r="X44" s="30"/>
      <c r="Y44" s="28">
        <f>Y43+Z43</f>
        <v>0</v>
      </c>
      <c r="Z44" s="30"/>
      <c r="AA44" s="28">
        <f>AA43+AB43</f>
        <v>363</v>
      </c>
      <c r="AB44" s="29"/>
      <c r="AC44" s="23">
        <f>Q44+S44+U44+W44+Y44</f>
        <v>363</v>
      </c>
      <c r="AE44" s="5" t="s">
        <v>0</v>
      </c>
      <c r="AF44" s="31">
        <f>IFERROR(B44/Q44,"N.A.")</f>
        <v>10100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5000</v>
      </c>
      <c r="AM44" s="32"/>
      <c r="AN44" s="31" t="str">
        <f>IFERROR(J44/Y44,"N.A.")</f>
        <v>N.A.</v>
      </c>
      <c r="AO44" s="32"/>
      <c r="AP44" s="31">
        <f>IFERROR(L44/AA44,"N.A.")</f>
        <v>9172.7272727272721</v>
      </c>
      <c r="AQ44" s="32"/>
      <c r="AR44" s="17">
        <f>IFERROR(N44/AC44, "N.A.")</f>
        <v>9172.7272727272721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446039227.99999976</v>
      </c>
      <c r="C15" s="2"/>
      <c r="D15" s="2">
        <v>127349235.00000001</v>
      </c>
      <c r="E15" s="2"/>
      <c r="F15" s="2">
        <v>177988100</v>
      </c>
      <c r="G15" s="2"/>
      <c r="H15" s="2">
        <v>720166413.0000006</v>
      </c>
      <c r="I15" s="2"/>
      <c r="J15" s="2">
        <v>0</v>
      </c>
      <c r="K15" s="2"/>
      <c r="L15" s="1">
        <f t="shared" ref="L15:M18" si="0">B15+D15+F15+H15+J15</f>
        <v>1471542976.0000005</v>
      </c>
      <c r="M15" s="13">
        <f t="shared" si="0"/>
        <v>0</v>
      </c>
      <c r="N15" s="14">
        <f>L15+M15</f>
        <v>1471542976.0000005</v>
      </c>
      <c r="P15" s="3" t="s">
        <v>12</v>
      </c>
      <c r="Q15" s="2">
        <v>53068</v>
      </c>
      <c r="R15" s="2">
        <v>0</v>
      </c>
      <c r="S15" s="2">
        <v>14188</v>
      </c>
      <c r="T15" s="2">
        <v>0</v>
      </c>
      <c r="U15" s="2">
        <v>18533</v>
      </c>
      <c r="V15" s="2">
        <v>0</v>
      </c>
      <c r="W15" s="2">
        <v>124851</v>
      </c>
      <c r="X15" s="2">
        <v>0</v>
      </c>
      <c r="Y15" s="2">
        <v>10517</v>
      </c>
      <c r="Z15" s="2">
        <v>0</v>
      </c>
      <c r="AA15" s="1">
        <f t="shared" ref="AA15:AB18" si="1">Q15+S15+U15+W15+Y15</f>
        <v>221157</v>
      </c>
      <c r="AB15" s="13">
        <f t="shared" si="1"/>
        <v>0</v>
      </c>
      <c r="AC15" s="14">
        <f>AA15+AB15</f>
        <v>221157</v>
      </c>
      <c r="AE15" s="3" t="s">
        <v>12</v>
      </c>
      <c r="AF15" s="2">
        <f t="shared" ref="AF15:AR18" si="2">IFERROR(B15/Q15, "N.A.")</f>
        <v>8405.0506519936644</v>
      </c>
      <c r="AG15" s="2" t="str">
        <f t="shared" si="2"/>
        <v>N.A.</v>
      </c>
      <c r="AH15" s="2">
        <f t="shared" si="2"/>
        <v>8975.8412038342267</v>
      </c>
      <c r="AI15" s="2" t="str">
        <f t="shared" si="2"/>
        <v>N.A.</v>
      </c>
      <c r="AJ15" s="2">
        <f t="shared" si="2"/>
        <v>9603.8471914962502</v>
      </c>
      <c r="AK15" s="2" t="str">
        <f t="shared" si="2"/>
        <v>N.A.</v>
      </c>
      <c r="AL15" s="2">
        <f t="shared" si="2"/>
        <v>5768.2070067520535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6653.8385671717397</v>
      </c>
      <c r="AQ15" s="16" t="str">
        <f t="shared" si="2"/>
        <v>N.A.</v>
      </c>
      <c r="AR15" s="14">
        <f t="shared" si="2"/>
        <v>6653.8385671717397</v>
      </c>
    </row>
    <row r="16" spans="1:44" ht="15" customHeight="1" thickBot="1" x14ac:dyDescent="0.3">
      <c r="A16" s="3" t="s">
        <v>13</v>
      </c>
      <c r="B16" s="2">
        <v>186664896.99999997</v>
      </c>
      <c r="C16" s="2">
        <v>10323740</v>
      </c>
      <c r="D16" s="2">
        <v>7957200</v>
      </c>
      <c r="E16" s="2"/>
      <c r="F16" s="2"/>
      <c r="G16" s="2"/>
      <c r="H16" s="2"/>
      <c r="I16" s="2"/>
      <c r="J16" s="2"/>
      <c r="K16" s="2"/>
      <c r="L16" s="1">
        <f t="shared" si="0"/>
        <v>194622096.99999997</v>
      </c>
      <c r="M16" s="13">
        <f t="shared" si="0"/>
        <v>10323740</v>
      </c>
      <c r="N16" s="14">
        <f>L16+M16</f>
        <v>204945836.99999997</v>
      </c>
      <c r="P16" s="3" t="s">
        <v>13</v>
      </c>
      <c r="Q16" s="2">
        <v>34281</v>
      </c>
      <c r="R16" s="2">
        <v>1576</v>
      </c>
      <c r="S16" s="2">
        <v>635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34916</v>
      </c>
      <c r="AB16" s="13">
        <f t="shared" si="1"/>
        <v>1576</v>
      </c>
      <c r="AC16" s="14">
        <f>AA16+AB16</f>
        <v>36492</v>
      </c>
      <c r="AE16" s="3" t="s">
        <v>13</v>
      </c>
      <c r="AF16" s="2">
        <f t="shared" si="2"/>
        <v>5445.1415361278832</v>
      </c>
      <c r="AG16" s="2">
        <f t="shared" si="2"/>
        <v>6550.5964467005078</v>
      </c>
      <c r="AH16" s="2">
        <f t="shared" si="2"/>
        <v>12531.023622047243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5574.0089643716337</v>
      </c>
      <c r="AQ16" s="16">
        <f t="shared" si="2"/>
        <v>6550.5964467005078</v>
      </c>
      <c r="AR16" s="14">
        <f t="shared" si="2"/>
        <v>5616.1853830976643</v>
      </c>
    </row>
    <row r="17" spans="1:44" ht="15" customHeight="1" thickBot="1" x14ac:dyDescent="0.3">
      <c r="A17" s="3" t="s">
        <v>14</v>
      </c>
      <c r="B17" s="2">
        <v>797655361.99999988</v>
      </c>
      <c r="C17" s="2">
        <v>4493415964.999999</v>
      </c>
      <c r="D17" s="2">
        <v>179661239.99999997</v>
      </c>
      <c r="E17" s="2">
        <v>116240839.99999999</v>
      </c>
      <c r="F17" s="2"/>
      <c r="G17" s="2">
        <v>219474890.00000003</v>
      </c>
      <c r="H17" s="2"/>
      <c r="I17" s="2">
        <v>228049599.99999988</v>
      </c>
      <c r="J17" s="2">
        <v>0</v>
      </c>
      <c r="K17" s="2"/>
      <c r="L17" s="1">
        <f t="shared" si="0"/>
        <v>977316601.99999988</v>
      </c>
      <c r="M17" s="13">
        <f t="shared" si="0"/>
        <v>5057181294.999999</v>
      </c>
      <c r="N17" s="14">
        <f>L17+M17</f>
        <v>6034497896.999999</v>
      </c>
      <c r="P17" s="3" t="s">
        <v>14</v>
      </c>
      <c r="Q17" s="2">
        <v>105499</v>
      </c>
      <c r="R17" s="2">
        <v>486147</v>
      </c>
      <c r="S17" s="2">
        <v>22399</v>
      </c>
      <c r="T17" s="2">
        <v>7812</v>
      </c>
      <c r="U17" s="2">
        <v>0</v>
      </c>
      <c r="V17" s="2">
        <v>22267</v>
      </c>
      <c r="W17" s="2">
        <v>0</v>
      </c>
      <c r="X17" s="2">
        <v>26841</v>
      </c>
      <c r="Y17" s="2">
        <v>5708</v>
      </c>
      <c r="Z17" s="2">
        <v>0</v>
      </c>
      <c r="AA17" s="1">
        <f t="shared" si="1"/>
        <v>133606</v>
      </c>
      <c r="AB17" s="13">
        <f t="shared" si="1"/>
        <v>543067</v>
      </c>
      <c r="AC17" s="14">
        <f>AA17+AB17</f>
        <v>676673</v>
      </c>
      <c r="AE17" s="3" t="s">
        <v>14</v>
      </c>
      <c r="AF17" s="2">
        <f t="shared" si="2"/>
        <v>7560.785997971544</v>
      </c>
      <c r="AG17" s="2">
        <f t="shared" si="2"/>
        <v>9242.91616527511</v>
      </c>
      <c r="AH17" s="2">
        <f t="shared" si="2"/>
        <v>8020.9491495156017</v>
      </c>
      <c r="AI17" s="2">
        <f t="shared" si="2"/>
        <v>14879.779825908856</v>
      </c>
      <c r="AJ17" s="2" t="str">
        <f t="shared" si="2"/>
        <v>N.A.</v>
      </c>
      <c r="AK17" s="2">
        <f t="shared" si="2"/>
        <v>9856.5091839942525</v>
      </c>
      <c r="AL17" s="2" t="str">
        <f t="shared" si="2"/>
        <v>N.A.</v>
      </c>
      <c r="AM17" s="2">
        <f t="shared" si="2"/>
        <v>8496.3153384747166</v>
      </c>
      <c r="AN17" s="2">
        <f t="shared" si="2"/>
        <v>0</v>
      </c>
      <c r="AO17" s="2" t="str">
        <f t="shared" si="2"/>
        <v>N.A.</v>
      </c>
      <c r="AP17" s="15">
        <f t="shared" si="2"/>
        <v>7314.9155127763715</v>
      </c>
      <c r="AQ17" s="16">
        <f t="shared" si="2"/>
        <v>9312.2603564569363</v>
      </c>
      <c r="AR17" s="14">
        <f t="shared" si="2"/>
        <v>8917.8937197139512</v>
      </c>
    </row>
    <row r="18" spans="1:44" ht="15" customHeight="1" thickBot="1" x14ac:dyDescent="0.3">
      <c r="A18" s="3" t="s">
        <v>15</v>
      </c>
      <c r="B18" s="2">
        <v>75439889.000000015</v>
      </c>
      <c r="C18" s="2">
        <v>10823430</v>
      </c>
      <c r="D18" s="2">
        <v>4175515</v>
      </c>
      <c r="E18" s="2"/>
      <c r="F18" s="2"/>
      <c r="G18" s="2">
        <v>9293493</v>
      </c>
      <c r="H18" s="2">
        <v>43689105.000000015</v>
      </c>
      <c r="I18" s="2"/>
      <c r="J18" s="2">
        <v>0</v>
      </c>
      <c r="K18" s="2"/>
      <c r="L18" s="1">
        <f t="shared" si="0"/>
        <v>123304509.00000003</v>
      </c>
      <c r="M18" s="13">
        <f t="shared" si="0"/>
        <v>20116923</v>
      </c>
      <c r="N18" s="14">
        <f>L18+M18</f>
        <v>143421432.00000003</v>
      </c>
      <c r="P18" s="3" t="s">
        <v>15</v>
      </c>
      <c r="Q18" s="2">
        <v>13237</v>
      </c>
      <c r="R18" s="2">
        <v>1515</v>
      </c>
      <c r="S18" s="2">
        <v>605</v>
      </c>
      <c r="T18" s="2">
        <v>0</v>
      </c>
      <c r="U18" s="2">
        <v>0</v>
      </c>
      <c r="V18" s="2">
        <v>2570</v>
      </c>
      <c r="W18" s="2">
        <v>20367</v>
      </c>
      <c r="X18" s="2">
        <v>0</v>
      </c>
      <c r="Y18" s="2">
        <v>4506</v>
      </c>
      <c r="Z18" s="2">
        <v>0</v>
      </c>
      <c r="AA18" s="1">
        <f t="shared" si="1"/>
        <v>38715</v>
      </c>
      <c r="AB18" s="13">
        <f t="shared" si="1"/>
        <v>4085</v>
      </c>
      <c r="AC18" s="22">
        <f>AA18+AB18</f>
        <v>42800</v>
      </c>
      <c r="AE18" s="3" t="s">
        <v>15</v>
      </c>
      <c r="AF18" s="2">
        <f t="shared" si="2"/>
        <v>5699.1681649920693</v>
      </c>
      <c r="AG18" s="2">
        <f t="shared" si="2"/>
        <v>7144.1782178217818</v>
      </c>
      <c r="AH18" s="2">
        <f t="shared" si="2"/>
        <v>6901.6776859504134</v>
      </c>
      <c r="AI18" s="2" t="str">
        <f t="shared" si="2"/>
        <v>N.A.</v>
      </c>
      <c r="AJ18" s="2" t="str">
        <f t="shared" si="2"/>
        <v>N.A.</v>
      </c>
      <c r="AK18" s="2">
        <f t="shared" si="2"/>
        <v>3616.1451361867703</v>
      </c>
      <c r="AL18" s="2">
        <f t="shared" si="2"/>
        <v>2145.0927971718966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3184.9285548237126</v>
      </c>
      <c r="AQ18" s="16">
        <f t="shared" si="2"/>
        <v>4924.58335373317</v>
      </c>
      <c r="AR18" s="14">
        <f t="shared" si="2"/>
        <v>3350.9680373831784</v>
      </c>
    </row>
    <row r="19" spans="1:44" ht="15" customHeight="1" thickBot="1" x14ac:dyDescent="0.3">
      <c r="A19" s="4" t="s">
        <v>16</v>
      </c>
      <c r="B19" s="2">
        <v>1505799376.0000005</v>
      </c>
      <c r="C19" s="2">
        <v>4514563135.0000172</v>
      </c>
      <c r="D19" s="2">
        <v>319143189.99999988</v>
      </c>
      <c r="E19" s="2">
        <v>116240839.99999999</v>
      </c>
      <c r="F19" s="2">
        <v>177988100</v>
      </c>
      <c r="G19" s="2">
        <v>228768382.99999997</v>
      </c>
      <c r="H19" s="2">
        <v>763855518.00000024</v>
      </c>
      <c r="I19" s="2">
        <v>228049599.99999988</v>
      </c>
      <c r="J19" s="2">
        <v>0</v>
      </c>
      <c r="K19" s="2"/>
      <c r="L19" s="1">
        <f t="shared" ref="L19" si="3">B19+D19+F19+H19+J19</f>
        <v>2766786184.000001</v>
      </c>
      <c r="M19" s="13">
        <f t="shared" ref="M19" si="4">C19+E19+G19+I19+K19</f>
        <v>5087621958.0000172</v>
      </c>
      <c r="N19" s="22">
        <f>L19+M19</f>
        <v>7854408142.0000181</v>
      </c>
      <c r="P19" s="4" t="s">
        <v>16</v>
      </c>
      <c r="Q19" s="2">
        <v>206085</v>
      </c>
      <c r="R19" s="2">
        <v>489238</v>
      </c>
      <c r="S19" s="2">
        <v>37827</v>
      </c>
      <c r="T19" s="2">
        <v>7812</v>
      </c>
      <c r="U19" s="2">
        <v>18533</v>
      </c>
      <c r="V19" s="2">
        <v>24837</v>
      </c>
      <c r="W19" s="2">
        <v>145218</v>
      </c>
      <c r="X19" s="2">
        <v>26841</v>
      </c>
      <c r="Y19" s="2">
        <v>20731</v>
      </c>
      <c r="Z19" s="2">
        <v>0</v>
      </c>
      <c r="AA19" s="1">
        <f t="shared" ref="AA19" si="5">Q19+S19+U19+W19+Y19</f>
        <v>428394</v>
      </c>
      <c r="AB19" s="13">
        <f t="shared" ref="AB19" si="6">R19+T19+V19+X19+Z19</f>
        <v>548728</v>
      </c>
      <c r="AC19" s="14">
        <f>AA19+AB19</f>
        <v>977122</v>
      </c>
      <c r="AE19" s="4" t="s">
        <v>16</v>
      </c>
      <c r="AF19" s="2">
        <f t="shared" ref="AF19:AO19" si="7">IFERROR(B19/Q19, "N.A.")</f>
        <v>7306.6908120435764</v>
      </c>
      <c r="AG19" s="2">
        <f t="shared" si="7"/>
        <v>9227.7442369562814</v>
      </c>
      <c r="AH19" s="2">
        <f t="shared" si="7"/>
        <v>8436.9151664155197</v>
      </c>
      <c r="AI19" s="2">
        <f t="shared" si="7"/>
        <v>14879.779825908856</v>
      </c>
      <c r="AJ19" s="2">
        <f t="shared" si="7"/>
        <v>9603.8471914962502</v>
      </c>
      <c r="AK19" s="2">
        <f t="shared" si="7"/>
        <v>9210.7896686395288</v>
      </c>
      <c r="AL19" s="2">
        <f t="shared" si="7"/>
        <v>5260.0608602239408</v>
      </c>
      <c r="AM19" s="2">
        <f t="shared" si="7"/>
        <v>8496.3153384747166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6458.5082517495603</v>
      </c>
      <c r="AQ19" s="16">
        <f t="shared" ref="AQ19" si="9">IFERROR(M19/AB19, "N.A.")</f>
        <v>9271.6645733405567</v>
      </c>
      <c r="AR19" s="14">
        <f t="shared" ref="AR19" si="10">IFERROR(N19/AC19, "N.A.")</f>
        <v>8038.3085653582848</v>
      </c>
    </row>
    <row r="20" spans="1:44" ht="15" customHeight="1" thickBot="1" x14ac:dyDescent="0.3">
      <c r="A20" s="5" t="s">
        <v>0</v>
      </c>
      <c r="B20" s="28">
        <f>B19+C19</f>
        <v>6020362511.0000172</v>
      </c>
      <c r="C20" s="30"/>
      <c r="D20" s="28">
        <f>D19+E19</f>
        <v>435384029.99999988</v>
      </c>
      <c r="E20" s="30"/>
      <c r="F20" s="28">
        <f>F19+G19</f>
        <v>406756483</v>
      </c>
      <c r="G20" s="30"/>
      <c r="H20" s="28">
        <f>H19+I19</f>
        <v>991905118.00000012</v>
      </c>
      <c r="I20" s="30"/>
      <c r="J20" s="28">
        <f>J19+K19</f>
        <v>0</v>
      </c>
      <c r="K20" s="30"/>
      <c r="L20" s="28">
        <f>L19+M19</f>
        <v>7854408142.0000181</v>
      </c>
      <c r="M20" s="29"/>
      <c r="N20" s="23">
        <f>B20+D20+F20+H20+J20</f>
        <v>7854408142.0000172</v>
      </c>
      <c r="P20" s="5" t="s">
        <v>0</v>
      </c>
      <c r="Q20" s="28">
        <f>Q19+R19</f>
        <v>695323</v>
      </c>
      <c r="R20" s="30"/>
      <c r="S20" s="28">
        <f>S19+T19</f>
        <v>45639</v>
      </c>
      <c r="T20" s="30"/>
      <c r="U20" s="28">
        <f>U19+V19</f>
        <v>43370</v>
      </c>
      <c r="V20" s="30"/>
      <c r="W20" s="28">
        <f>W19+X19</f>
        <v>172059</v>
      </c>
      <c r="X20" s="30"/>
      <c r="Y20" s="28">
        <f>Y19+Z19</f>
        <v>20731</v>
      </c>
      <c r="Z20" s="30"/>
      <c r="AA20" s="28">
        <f>AA19+AB19</f>
        <v>977122</v>
      </c>
      <c r="AB20" s="30"/>
      <c r="AC20" s="24">
        <f>Q20+S20+U20+W20+Y20</f>
        <v>977122</v>
      </c>
      <c r="AE20" s="5" t="s">
        <v>0</v>
      </c>
      <c r="AF20" s="31">
        <f>IFERROR(B20/Q20,"N.A.")</f>
        <v>8658.3681411373091</v>
      </c>
      <c r="AG20" s="32"/>
      <c r="AH20" s="31">
        <f>IFERROR(D20/S20,"N.A.")</f>
        <v>9539.7364096496385</v>
      </c>
      <c r="AI20" s="32"/>
      <c r="AJ20" s="31">
        <f>IFERROR(F20/U20,"N.A.")</f>
        <v>9378.7522019829375</v>
      </c>
      <c r="AK20" s="32"/>
      <c r="AL20" s="31">
        <f>IFERROR(H20/W20,"N.A.")</f>
        <v>5764.9127217989189</v>
      </c>
      <c r="AM20" s="32"/>
      <c r="AN20" s="31">
        <f>IFERROR(J20/Y20,"N.A.")</f>
        <v>0</v>
      </c>
      <c r="AO20" s="32"/>
      <c r="AP20" s="31">
        <f>IFERROR(L20/AA20,"N.A.")</f>
        <v>8038.3085653582848</v>
      </c>
      <c r="AQ20" s="32"/>
      <c r="AR20" s="17">
        <f>IFERROR(N20/AC20, "N.A.")</f>
        <v>8038.3085653582839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359277058.00000024</v>
      </c>
      <c r="C27" s="2"/>
      <c r="D27" s="2">
        <v>118683875.00000001</v>
      </c>
      <c r="E27" s="2"/>
      <c r="F27" s="2">
        <v>145057820.00000006</v>
      </c>
      <c r="G27" s="2"/>
      <c r="H27" s="2">
        <v>415294333.99999994</v>
      </c>
      <c r="I27" s="2"/>
      <c r="J27" s="2">
        <v>0</v>
      </c>
      <c r="K27" s="2"/>
      <c r="L27" s="1">
        <f t="shared" ref="L27:M30" si="11">B27+D27+F27+H27+J27</f>
        <v>1038313087.0000002</v>
      </c>
      <c r="M27" s="13">
        <f t="shared" si="11"/>
        <v>0</v>
      </c>
      <c r="N27" s="14">
        <f>L27+M27</f>
        <v>1038313087.0000002</v>
      </c>
      <c r="P27" s="3" t="s">
        <v>12</v>
      </c>
      <c r="Q27" s="2">
        <v>38860</v>
      </c>
      <c r="R27" s="2">
        <v>0</v>
      </c>
      <c r="S27" s="2">
        <v>12997</v>
      </c>
      <c r="T27" s="2">
        <v>0</v>
      </c>
      <c r="U27" s="2">
        <v>14347</v>
      </c>
      <c r="V27" s="2">
        <v>0</v>
      </c>
      <c r="W27" s="2">
        <v>57410</v>
      </c>
      <c r="X27" s="2">
        <v>0</v>
      </c>
      <c r="Y27" s="2">
        <v>4193</v>
      </c>
      <c r="Z27" s="2">
        <v>0</v>
      </c>
      <c r="AA27" s="1">
        <f t="shared" ref="AA27:AB30" si="12">Q27+S27+U27+W27+Y27</f>
        <v>127807</v>
      </c>
      <c r="AB27" s="13">
        <f t="shared" si="12"/>
        <v>0</v>
      </c>
      <c r="AC27" s="14">
        <f>AA27+AB27</f>
        <v>127807</v>
      </c>
      <c r="AE27" s="3" t="s">
        <v>12</v>
      </c>
      <c r="AF27" s="2">
        <f t="shared" ref="AF27:AR30" si="13">IFERROR(B27/Q27, "N.A.")</f>
        <v>9245.4209469891975</v>
      </c>
      <c r="AG27" s="2" t="str">
        <f t="shared" si="13"/>
        <v>N.A.</v>
      </c>
      <c r="AH27" s="2">
        <f t="shared" si="13"/>
        <v>9131.63614680311</v>
      </c>
      <c r="AI27" s="2" t="str">
        <f t="shared" si="13"/>
        <v>N.A.</v>
      </c>
      <c r="AJ27" s="2">
        <f t="shared" si="13"/>
        <v>10110.672614483869</v>
      </c>
      <c r="AK27" s="2" t="str">
        <f t="shared" si="13"/>
        <v>N.A.</v>
      </c>
      <c r="AL27" s="2">
        <f t="shared" si="13"/>
        <v>7233.8326772339306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8124.0705673398188</v>
      </c>
      <c r="AQ27" s="16" t="str">
        <f t="shared" si="13"/>
        <v>N.A.</v>
      </c>
      <c r="AR27" s="14">
        <f t="shared" si="13"/>
        <v>8124.0705673398188</v>
      </c>
    </row>
    <row r="28" spans="1:44" ht="15" customHeight="1" thickBot="1" x14ac:dyDescent="0.3">
      <c r="A28" s="3" t="s">
        <v>13</v>
      </c>
      <c r="B28" s="2">
        <v>24912566</v>
      </c>
      <c r="C28" s="2">
        <v>6351400</v>
      </c>
      <c r="D28" s="2">
        <v>7080000</v>
      </c>
      <c r="E28" s="2"/>
      <c r="F28" s="2"/>
      <c r="G28" s="2"/>
      <c r="H28" s="2"/>
      <c r="I28" s="2"/>
      <c r="J28" s="2"/>
      <c r="K28" s="2"/>
      <c r="L28" s="1">
        <f t="shared" si="11"/>
        <v>31992566</v>
      </c>
      <c r="M28" s="13">
        <f t="shared" si="11"/>
        <v>6351400</v>
      </c>
      <c r="N28" s="14">
        <f>L28+M28</f>
        <v>38343966</v>
      </c>
      <c r="P28" s="3" t="s">
        <v>13</v>
      </c>
      <c r="Q28" s="2">
        <v>3736</v>
      </c>
      <c r="R28" s="2">
        <v>1078</v>
      </c>
      <c r="S28" s="2">
        <v>295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4031</v>
      </c>
      <c r="AB28" s="13">
        <f t="shared" si="12"/>
        <v>1078</v>
      </c>
      <c r="AC28" s="14">
        <f>AA28+AB28</f>
        <v>5109</v>
      </c>
      <c r="AE28" s="3" t="s">
        <v>13</v>
      </c>
      <c r="AF28" s="2">
        <f t="shared" si="13"/>
        <v>6668.2457173447538</v>
      </c>
      <c r="AG28" s="2">
        <f t="shared" si="13"/>
        <v>5891.8367346938776</v>
      </c>
      <c r="AH28" s="2">
        <f t="shared" si="13"/>
        <v>24000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7936.6325973703797</v>
      </c>
      <c r="AQ28" s="16">
        <f t="shared" si="13"/>
        <v>5891.8367346938776</v>
      </c>
      <c r="AR28" s="14">
        <f t="shared" si="13"/>
        <v>7505.1802701115676</v>
      </c>
    </row>
    <row r="29" spans="1:44" ht="15" customHeight="1" thickBot="1" x14ac:dyDescent="0.3">
      <c r="A29" s="3" t="s">
        <v>14</v>
      </c>
      <c r="B29" s="2">
        <v>512815734.00000018</v>
      </c>
      <c r="C29" s="2">
        <v>2862922323</v>
      </c>
      <c r="D29" s="2">
        <v>144340299.99999991</v>
      </c>
      <c r="E29" s="2">
        <v>61160100</v>
      </c>
      <c r="F29" s="2"/>
      <c r="G29" s="2">
        <v>184137940</v>
      </c>
      <c r="H29" s="2"/>
      <c r="I29" s="2">
        <v>155106869.99999988</v>
      </c>
      <c r="J29" s="2">
        <v>0</v>
      </c>
      <c r="K29" s="2"/>
      <c r="L29" s="1">
        <f t="shared" si="11"/>
        <v>657156034.00000012</v>
      </c>
      <c r="M29" s="13">
        <f t="shared" si="11"/>
        <v>3263327233</v>
      </c>
      <c r="N29" s="14">
        <f>L29+M29</f>
        <v>3920483267</v>
      </c>
      <c r="P29" s="3" t="s">
        <v>14</v>
      </c>
      <c r="Q29" s="2">
        <v>60979</v>
      </c>
      <c r="R29" s="2">
        <v>293961</v>
      </c>
      <c r="S29" s="2">
        <v>17725</v>
      </c>
      <c r="T29" s="2">
        <v>4030</v>
      </c>
      <c r="U29" s="2">
        <v>0</v>
      </c>
      <c r="V29" s="2">
        <v>14750</v>
      </c>
      <c r="W29" s="2">
        <v>0</v>
      </c>
      <c r="X29" s="2">
        <v>18349</v>
      </c>
      <c r="Y29" s="2">
        <v>1698</v>
      </c>
      <c r="Z29" s="2">
        <v>0</v>
      </c>
      <c r="AA29" s="1">
        <f t="shared" si="12"/>
        <v>80402</v>
      </c>
      <c r="AB29" s="13">
        <f t="shared" si="12"/>
        <v>331090</v>
      </c>
      <c r="AC29" s="14">
        <f>AA29+AB29</f>
        <v>411492</v>
      </c>
      <c r="AE29" s="3" t="s">
        <v>14</v>
      </c>
      <c r="AF29" s="2">
        <f t="shared" si="13"/>
        <v>8409.7104576985548</v>
      </c>
      <c r="AG29" s="2">
        <f t="shared" si="13"/>
        <v>9739.1229550858789</v>
      </c>
      <c r="AH29" s="2">
        <f t="shared" si="13"/>
        <v>8143.3173483779919</v>
      </c>
      <c r="AI29" s="2">
        <f t="shared" si="13"/>
        <v>15176.20347394541</v>
      </c>
      <c r="AJ29" s="2" t="str">
        <f t="shared" si="13"/>
        <v>N.A.</v>
      </c>
      <c r="AK29" s="2">
        <f t="shared" si="13"/>
        <v>12483.92813559322</v>
      </c>
      <c r="AL29" s="2" t="str">
        <f t="shared" si="13"/>
        <v>N.A.</v>
      </c>
      <c r="AM29" s="2">
        <f t="shared" si="13"/>
        <v>8453.1511254019224</v>
      </c>
      <c r="AN29" s="2">
        <f t="shared" si="13"/>
        <v>0</v>
      </c>
      <c r="AO29" s="2" t="str">
        <f t="shared" si="13"/>
        <v>N.A.</v>
      </c>
      <c r="AP29" s="15">
        <f t="shared" si="13"/>
        <v>8173.3791945474004</v>
      </c>
      <c r="AQ29" s="16">
        <f t="shared" si="13"/>
        <v>9856.3146969102054</v>
      </c>
      <c r="AR29" s="14">
        <f t="shared" si="13"/>
        <v>9527.4835646865558</v>
      </c>
    </row>
    <row r="30" spans="1:44" ht="15" customHeight="1" thickBot="1" x14ac:dyDescent="0.3">
      <c r="A30" s="3" t="s">
        <v>15</v>
      </c>
      <c r="B30" s="2">
        <v>72675199</v>
      </c>
      <c r="C30" s="2">
        <v>10823430</v>
      </c>
      <c r="D30" s="2">
        <v>4175515</v>
      </c>
      <c r="E30" s="2"/>
      <c r="F30" s="2"/>
      <c r="G30" s="2">
        <v>8072357</v>
      </c>
      <c r="H30" s="2">
        <v>42276437</v>
      </c>
      <c r="I30" s="2"/>
      <c r="J30" s="2">
        <v>0</v>
      </c>
      <c r="K30" s="2"/>
      <c r="L30" s="1">
        <f t="shared" si="11"/>
        <v>119127151</v>
      </c>
      <c r="M30" s="13">
        <f t="shared" si="11"/>
        <v>18895787</v>
      </c>
      <c r="N30" s="14">
        <f>L30+M30</f>
        <v>138022938</v>
      </c>
      <c r="P30" s="3" t="s">
        <v>15</v>
      </c>
      <c r="Q30" s="2">
        <v>12454</v>
      </c>
      <c r="R30" s="2">
        <v>1515</v>
      </c>
      <c r="S30" s="2">
        <v>605</v>
      </c>
      <c r="T30" s="2">
        <v>0</v>
      </c>
      <c r="U30" s="2">
        <v>0</v>
      </c>
      <c r="V30" s="2">
        <v>1976</v>
      </c>
      <c r="W30" s="2">
        <v>18941</v>
      </c>
      <c r="X30" s="2">
        <v>0</v>
      </c>
      <c r="Y30" s="2">
        <v>3960</v>
      </c>
      <c r="Z30" s="2">
        <v>0</v>
      </c>
      <c r="AA30" s="1">
        <f t="shared" si="12"/>
        <v>35960</v>
      </c>
      <c r="AB30" s="13">
        <f t="shared" si="12"/>
        <v>3491</v>
      </c>
      <c r="AC30" s="22">
        <f>AA30+AB30</f>
        <v>39451</v>
      </c>
      <c r="AE30" s="3" t="s">
        <v>15</v>
      </c>
      <c r="AF30" s="2">
        <f t="shared" si="13"/>
        <v>5835.4905251324872</v>
      </c>
      <c r="AG30" s="2">
        <f t="shared" si="13"/>
        <v>7144.1782178217818</v>
      </c>
      <c r="AH30" s="2">
        <f t="shared" si="13"/>
        <v>6901.6776859504134</v>
      </c>
      <c r="AI30" s="2" t="str">
        <f t="shared" si="13"/>
        <v>N.A.</v>
      </c>
      <c r="AJ30" s="2" t="str">
        <f t="shared" si="13"/>
        <v>N.A.</v>
      </c>
      <c r="AK30" s="2">
        <f t="shared" si="13"/>
        <v>4085.2009109311739</v>
      </c>
      <c r="AL30" s="2">
        <f t="shared" si="13"/>
        <v>2232.0065994403676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3312.7683815350388</v>
      </c>
      <c r="AQ30" s="16">
        <f t="shared" si="13"/>
        <v>5412.7146949298194</v>
      </c>
      <c r="AR30" s="14">
        <f t="shared" si="13"/>
        <v>3498.5916199842841</v>
      </c>
    </row>
    <row r="31" spans="1:44" ht="15" customHeight="1" thickBot="1" x14ac:dyDescent="0.3">
      <c r="A31" s="4" t="s">
        <v>16</v>
      </c>
      <c r="B31" s="2">
        <v>969680557</v>
      </c>
      <c r="C31" s="2">
        <v>2880097153.0000091</v>
      </c>
      <c r="D31" s="2">
        <v>274279690.00000006</v>
      </c>
      <c r="E31" s="2">
        <v>61160100</v>
      </c>
      <c r="F31" s="2">
        <v>145057820.00000006</v>
      </c>
      <c r="G31" s="2">
        <v>192210296.99999994</v>
      </c>
      <c r="H31" s="2">
        <v>457570770.99999994</v>
      </c>
      <c r="I31" s="2">
        <v>155106869.99999988</v>
      </c>
      <c r="J31" s="2">
        <v>0</v>
      </c>
      <c r="K31" s="2"/>
      <c r="L31" s="1">
        <f t="shared" ref="L31" si="14">B31+D31+F31+H31+J31</f>
        <v>1846588838</v>
      </c>
      <c r="M31" s="13">
        <f t="shared" ref="M31" si="15">C31+E31+G31+I31+K31</f>
        <v>3288574420.0000091</v>
      </c>
      <c r="N31" s="22">
        <f>L31+M31</f>
        <v>5135163258.0000095</v>
      </c>
      <c r="P31" s="4" t="s">
        <v>16</v>
      </c>
      <c r="Q31" s="2">
        <v>116029</v>
      </c>
      <c r="R31" s="2">
        <v>296554</v>
      </c>
      <c r="S31" s="2">
        <v>31622</v>
      </c>
      <c r="T31" s="2">
        <v>4030</v>
      </c>
      <c r="U31" s="2">
        <v>14347</v>
      </c>
      <c r="V31" s="2">
        <v>16726</v>
      </c>
      <c r="W31" s="2">
        <v>76351</v>
      </c>
      <c r="X31" s="2">
        <v>18349</v>
      </c>
      <c r="Y31" s="2">
        <v>9851</v>
      </c>
      <c r="Z31" s="2">
        <v>0</v>
      </c>
      <c r="AA31" s="1">
        <f t="shared" ref="AA31" si="16">Q31+S31+U31+W31+Y31</f>
        <v>248200</v>
      </c>
      <c r="AB31" s="13">
        <f t="shared" ref="AB31" si="17">R31+T31+V31+X31+Z31</f>
        <v>335659</v>
      </c>
      <c r="AC31" s="14">
        <f>AA31+AB31</f>
        <v>583859</v>
      </c>
      <c r="AE31" s="4" t="s">
        <v>16</v>
      </c>
      <c r="AF31" s="2">
        <f t="shared" ref="AF31:AO31" si="18">IFERROR(B31/Q31, "N.A.")</f>
        <v>8357.2258400917017</v>
      </c>
      <c r="AG31" s="2">
        <f t="shared" si="18"/>
        <v>9711.8809828901612</v>
      </c>
      <c r="AH31" s="2">
        <f t="shared" si="18"/>
        <v>8673.6983745493671</v>
      </c>
      <c r="AI31" s="2">
        <f t="shared" si="18"/>
        <v>15176.20347394541</v>
      </c>
      <c r="AJ31" s="2">
        <f t="shared" si="18"/>
        <v>10110.672614483869</v>
      </c>
      <c r="AK31" s="2">
        <f t="shared" si="18"/>
        <v>11491.707341862964</v>
      </c>
      <c r="AL31" s="2">
        <f t="shared" si="18"/>
        <v>5992.9898888030275</v>
      </c>
      <c r="AM31" s="2">
        <f t="shared" si="18"/>
        <v>8453.1511254019224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7439.9227961321512</v>
      </c>
      <c r="AQ31" s="16">
        <f t="shared" ref="AQ31" si="20">IFERROR(M31/AB31, "N.A.")</f>
        <v>9797.3670302301125</v>
      </c>
      <c r="AR31" s="14">
        <f t="shared" ref="AR31" si="21">IFERROR(N31/AC31, "N.A.")</f>
        <v>8795.2112718995668</v>
      </c>
    </row>
    <row r="32" spans="1:44" ht="15" customHeight="1" thickBot="1" x14ac:dyDescent="0.3">
      <c r="A32" s="5" t="s">
        <v>0</v>
      </c>
      <c r="B32" s="28">
        <f>B31+C31</f>
        <v>3849777710.0000091</v>
      </c>
      <c r="C32" s="30"/>
      <c r="D32" s="28">
        <f>D31+E31</f>
        <v>335439790.00000006</v>
      </c>
      <c r="E32" s="30"/>
      <c r="F32" s="28">
        <f>F31+G31</f>
        <v>337268117</v>
      </c>
      <c r="G32" s="30"/>
      <c r="H32" s="28">
        <f>H31+I31</f>
        <v>612677640.99999976</v>
      </c>
      <c r="I32" s="30"/>
      <c r="J32" s="28">
        <f>J31+K31</f>
        <v>0</v>
      </c>
      <c r="K32" s="30"/>
      <c r="L32" s="28">
        <f>L31+M31</f>
        <v>5135163258.0000095</v>
      </c>
      <c r="M32" s="29"/>
      <c r="N32" s="23">
        <f>B32+D32+F32+H32+J32</f>
        <v>5135163258.0000095</v>
      </c>
      <c r="P32" s="5" t="s">
        <v>0</v>
      </c>
      <c r="Q32" s="28">
        <f>Q31+R31</f>
        <v>412583</v>
      </c>
      <c r="R32" s="30"/>
      <c r="S32" s="28">
        <f>S31+T31</f>
        <v>35652</v>
      </c>
      <c r="T32" s="30"/>
      <c r="U32" s="28">
        <f>U31+V31</f>
        <v>31073</v>
      </c>
      <c r="V32" s="30"/>
      <c r="W32" s="28">
        <f>W31+X31</f>
        <v>94700</v>
      </c>
      <c r="X32" s="30"/>
      <c r="Y32" s="28">
        <f>Y31+Z31</f>
        <v>9851</v>
      </c>
      <c r="Z32" s="30"/>
      <c r="AA32" s="28">
        <f>AA31+AB31</f>
        <v>583859</v>
      </c>
      <c r="AB32" s="30"/>
      <c r="AC32" s="24">
        <f>Q32+S32+U32+W32+Y32</f>
        <v>583859</v>
      </c>
      <c r="AE32" s="5" t="s">
        <v>0</v>
      </c>
      <c r="AF32" s="31">
        <f>IFERROR(B32/Q32,"N.A.")</f>
        <v>9330.9169548915233</v>
      </c>
      <c r="AG32" s="32"/>
      <c r="AH32" s="31">
        <f>IFERROR(D32/S32,"N.A.")</f>
        <v>9408.7229327947953</v>
      </c>
      <c r="AI32" s="32"/>
      <c r="AJ32" s="31">
        <f>IFERROR(F32/U32,"N.A.")</f>
        <v>10854.057123547775</v>
      </c>
      <c r="AK32" s="32"/>
      <c r="AL32" s="31">
        <f>IFERROR(H32/W32,"N.A.")</f>
        <v>6469.668859556492</v>
      </c>
      <c r="AM32" s="32"/>
      <c r="AN32" s="31">
        <f>IFERROR(J32/Y32,"N.A.")</f>
        <v>0</v>
      </c>
      <c r="AO32" s="32"/>
      <c r="AP32" s="31">
        <f>IFERROR(L32/AA32,"N.A.")</f>
        <v>8795.2112718995668</v>
      </c>
      <c r="AQ32" s="32"/>
      <c r="AR32" s="17">
        <f>IFERROR(N32/AC32, "N.A.")</f>
        <v>8795.2112718995668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86762170.000000015</v>
      </c>
      <c r="C39" s="2"/>
      <c r="D39" s="2">
        <v>8665360</v>
      </c>
      <c r="E39" s="2"/>
      <c r="F39" s="2">
        <v>32930280</v>
      </c>
      <c r="G39" s="2"/>
      <c r="H39" s="2">
        <v>304872079.00000018</v>
      </c>
      <c r="I39" s="2"/>
      <c r="J39" s="2">
        <v>0</v>
      </c>
      <c r="K39" s="2"/>
      <c r="L39" s="1">
        <f t="shared" ref="L39:M42" si="22">B39+D39+F39+H39+J39</f>
        <v>433229889.00000018</v>
      </c>
      <c r="M39" s="13">
        <f t="shared" si="22"/>
        <v>0</v>
      </c>
      <c r="N39" s="14">
        <f>L39+M39</f>
        <v>433229889.00000018</v>
      </c>
      <c r="P39" s="3" t="s">
        <v>12</v>
      </c>
      <c r="Q39" s="2">
        <v>14208</v>
      </c>
      <c r="R39" s="2">
        <v>0</v>
      </c>
      <c r="S39" s="2">
        <v>1191</v>
      </c>
      <c r="T39" s="2">
        <v>0</v>
      </c>
      <c r="U39" s="2">
        <v>4186</v>
      </c>
      <c r="V39" s="2">
        <v>0</v>
      </c>
      <c r="W39" s="2">
        <v>67441</v>
      </c>
      <c r="X39" s="2">
        <v>0</v>
      </c>
      <c r="Y39" s="2">
        <v>6324</v>
      </c>
      <c r="Z39" s="2">
        <v>0</v>
      </c>
      <c r="AA39" s="1">
        <f t="shared" ref="AA39:AB42" si="23">Q39+S39+U39+W39+Y39</f>
        <v>93350</v>
      </c>
      <c r="AB39" s="13">
        <f t="shared" si="23"/>
        <v>0</v>
      </c>
      <c r="AC39" s="14">
        <f>AA39+AB39</f>
        <v>93350</v>
      </c>
      <c r="AE39" s="3" t="s">
        <v>12</v>
      </c>
      <c r="AF39" s="2">
        <f t="shared" ref="AF39:AR42" si="24">IFERROR(B39/Q39, "N.A.")</f>
        <v>6106.5716497747762</v>
      </c>
      <c r="AG39" s="2" t="str">
        <f t="shared" si="24"/>
        <v>N.A.</v>
      </c>
      <c r="AH39" s="2">
        <f t="shared" si="24"/>
        <v>7275.7010915197316</v>
      </c>
      <c r="AI39" s="2" t="str">
        <f t="shared" si="24"/>
        <v>N.A.</v>
      </c>
      <c r="AJ39" s="2">
        <f t="shared" si="24"/>
        <v>7866.7654085045388</v>
      </c>
      <c r="AK39" s="2" t="str">
        <f t="shared" si="24"/>
        <v>N.A.</v>
      </c>
      <c r="AL39" s="2">
        <f t="shared" si="24"/>
        <v>4520.574709746299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4640.9200749866113</v>
      </c>
      <c r="AQ39" s="16" t="str">
        <f t="shared" si="24"/>
        <v>N.A.</v>
      </c>
      <c r="AR39" s="14">
        <f t="shared" si="24"/>
        <v>4640.9200749866113</v>
      </c>
    </row>
    <row r="40" spans="1:44" ht="15" customHeight="1" thickBot="1" x14ac:dyDescent="0.3">
      <c r="A40" s="3" t="s">
        <v>13</v>
      </c>
      <c r="B40" s="2">
        <v>161752331.00000006</v>
      </c>
      <c r="C40" s="2">
        <v>3972339.9999999995</v>
      </c>
      <c r="D40" s="2">
        <v>877200</v>
      </c>
      <c r="E40" s="2"/>
      <c r="F40" s="2"/>
      <c r="G40" s="2"/>
      <c r="H40" s="2"/>
      <c r="I40" s="2"/>
      <c r="J40" s="2"/>
      <c r="K40" s="2"/>
      <c r="L40" s="1">
        <f t="shared" si="22"/>
        <v>162629531.00000006</v>
      </c>
      <c r="M40" s="13">
        <f t="shared" si="22"/>
        <v>3972339.9999999995</v>
      </c>
      <c r="N40" s="14">
        <f>L40+M40</f>
        <v>166601871.00000006</v>
      </c>
      <c r="P40" s="3" t="s">
        <v>13</v>
      </c>
      <c r="Q40" s="2">
        <v>30545</v>
      </c>
      <c r="R40" s="2">
        <v>498</v>
      </c>
      <c r="S40" s="2">
        <v>340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30885</v>
      </c>
      <c r="AB40" s="13">
        <f t="shared" si="23"/>
        <v>498</v>
      </c>
      <c r="AC40" s="14">
        <f>AA40+AB40</f>
        <v>31383</v>
      </c>
      <c r="AE40" s="3" t="s">
        <v>13</v>
      </c>
      <c r="AF40" s="2">
        <f t="shared" si="24"/>
        <v>5295.5420199705368</v>
      </c>
      <c r="AG40" s="2">
        <f t="shared" si="24"/>
        <v>7976.5863453815255</v>
      </c>
      <c r="AH40" s="2">
        <f t="shared" si="24"/>
        <v>2580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5265.6477578112372</v>
      </c>
      <c r="AQ40" s="16">
        <f t="shared" si="24"/>
        <v>7976.5863453815255</v>
      </c>
      <c r="AR40" s="14">
        <f t="shared" si="24"/>
        <v>5308.6661887008913</v>
      </c>
    </row>
    <row r="41" spans="1:44" ht="15" customHeight="1" thickBot="1" x14ac:dyDescent="0.3">
      <c r="A41" s="3" t="s">
        <v>14</v>
      </c>
      <c r="B41" s="2">
        <v>284839628.00000006</v>
      </c>
      <c r="C41" s="2">
        <v>1630493642.0000031</v>
      </c>
      <c r="D41" s="2">
        <v>35320939.999999993</v>
      </c>
      <c r="E41" s="2">
        <v>55080740</v>
      </c>
      <c r="F41" s="2"/>
      <c r="G41" s="2">
        <v>35336950</v>
      </c>
      <c r="H41" s="2"/>
      <c r="I41" s="2">
        <v>72942730.000000015</v>
      </c>
      <c r="J41" s="2">
        <v>0</v>
      </c>
      <c r="K41" s="2"/>
      <c r="L41" s="1">
        <f t="shared" si="22"/>
        <v>320160568.00000006</v>
      </c>
      <c r="M41" s="13">
        <f t="shared" si="22"/>
        <v>1793854062.0000031</v>
      </c>
      <c r="N41" s="14">
        <f>L41+M41</f>
        <v>2114014630.0000031</v>
      </c>
      <c r="P41" s="3" t="s">
        <v>14</v>
      </c>
      <c r="Q41" s="2">
        <v>44520</v>
      </c>
      <c r="R41" s="2">
        <v>192186</v>
      </c>
      <c r="S41" s="2">
        <v>4674</v>
      </c>
      <c r="T41" s="2">
        <v>3782</v>
      </c>
      <c r="U41" s="2">
        <v>0</v>
      </c>
      <c r="V41" s="2">
        <v>7517</v>
      </c>
      <c r="W41" s="2">
        <v>0</v>
      </c>
      <c r="X41" s="2">
        <v>8492</v>
      </c>
      <c r="Y41" s="2">
        <v>4010</v>
      </c>
      <c r="Z41" s="2">
        <v>0</v>
      </c>
      <c r="AA41" s="1">
        <f t="shared" si="23"/>
        <v>53204</v>
      </c>
      <c r="AB41" s="13">
        <f t="shared" si="23"/>
        <v>211977</v>
      </c>
      <c r="AC41" s="14">
        <f>AA41+AB41</f>
        <v>265181</v>
      </c>
      <c r="AE41" s="3" t="s">
        <v>14</v>
      </c>
      <c r="AF41" s="2">
        <f t="shared" si="24"/>
        <v>6398.0150044923639</v>
      </c>
      <c r="AG41" s="2">
        <f t="shared" si="24"/>
        <v>8483.9355728305036</v>
      </c>
      <c r="AH41" s="2">
        <f t="shared" si="24"/>
        <v>7556.8977321352149</v>
      </c>
      <c r="AI41" s="2">
        <f t="shared" si="24"/>
        <v>14563.918561607616</v>
      </c>
      <c r="AJ41" s="2" t="str">
        <f t="shared" si="24"/>
        <v>N.A.</v>
      </c>
      <c r="AK41" s="2">
        <f t="shared" si="24"/>
        <v>4700.9378741519222</v>
      </c>
      <c r="AL41" s="2" t="str">
        <f t="shared" si="24"/>
        <v>N.A.</v>
      </c>
      <c r="AM41" s="2">
        <f t="shared" si="24"/>
        <v>8589.5819594912882</v>
      </c>
      <c r="AN41" s="2">
        <f t="shared" si="24"/>
        <v>0</v>
      </c>
      <c r="AO41" s="2" t="str">
        <f t="shared" si="24"/>
        <v>N.A.</v>
      </c>
      <c r="AP41" s="15">
        <f t="shared" si="24"/>
        <v>6017.6033380948811</v>
      </c>
      <c r="AQ41" s="16">
        <f t="shared" si="24"/>
        <v>8462.4938649004525</v>
      </c>
      <c r="AR41" s="14">
        <f t="shared" si="24"/>
        <v>7971.9686930813414</v>
      </c>
    </row>
    <row r="42" spans="1:44" ht="15" customHeight="1" thickBot="1" x14ac:dyDescent="0.3">
      <c r="A42" s="3" t="s">
        <v>15</v>
      </c>
      <c r="B42" s="2">
        <v>2764689.9999999995</v>
      </c>
      <c r="C42" s="2"/>
      <c r="D42" s="2"/>
      <c r="E42" s="2"/>
      <c r="F42" s="2"/>
      <c r="G42" s="2">
        <v>1221136</v>
      </c>
      <c r="H42" s="2">
        <v>1412668</v>
      </c>
      <c r="I42" s="2"/>
      <c r="J42" s="2">
        <v>0</v>
      </c>
      <c r="K42" s="2"/>
      <c r="L42" s="1">
        <f t="shared" si="22"/>
        <v>4177357.9999999995</v>
      </c>
      <c r="M42" s="13">
        <f t="shared" si="22"/>
        <v>1221136</v>
      </c>
      <c r="N42" s="14">
        <f>L42+M42</f>
        <v>5398494</v>
      </c>
      <c r="P42" s="3" t="s">
        <v>15</v>
      </c>
      <c r="Q42" s="2">
        <v>783</v>
      </c>
      <c r="R42" s="2">
        <v>0</v>
      </c>
      <c r="S42" s="2">
        <v>0</v>
      </c>
      <c r="T42" s="2">
        <v>0</v>
      </c>
      <c r="U42" s="2">
        <v>0</v>
      </c>
      <c r="V42" s="2">
        <v>594</v>
      </c>
      <c r="W42" s="2">
        <v>1426</v>
      </c>
      <c r="X42" s="2">
        <v>0</v>
      </c>
      <c r="Y42" s="2">
        <v>546</v>
      </c>
      <c r="Z42" s="2">
        <v>0</v>
      </c>
      <c r="AA42" s="1">
        <f t="shared" si="23"/>
        <v>2755</v>
      </c>
      <c r="AB42" s="13">
        <f t="shared" si="23"/>
        <v>594</v>
      </c>
      <c r="AC42" s="14">
        <f>AA42+AB42</f>
        <v>3349</v>
      </c>
      <c r="AE42" s="3" t="s">
        <v>15</v>
      </c>
      <c r="AF42" s="2">
        <f t="shared" si="24"/>
        <v>3530.8939974457212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2055.7845117845118</v>
      </c>
      <c r="AL42" s="2">
        <f t="shared" si="24"/>
        <v>990.65077138849927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1516.282395644283</v>
      </c>
      <c r="AQ42" s="16">
        <f t="shared" si="24"/>
        <v>2055.7845117845118</v>
      </c>
      <c r="AR42" s="14">
        <f t="shared" si="24"/>
        <v>1611.9719319199762</v>
      </c>
    </row>
    <row r="43" spans="1:44" ht="15" customHeight="1" thickBot="1" x14ac:dyDescent="0.3">
      <c r="A43" s="4" t="s">
        <v>16</v>
      </c>
      <c r="B43" s="2">
        <v>536118818.99999952</v>
      </c>
      <c r="C43" s="2">
        <v>1634465982.0000014</v>
      </c>
      <c r="D43" s="2">
        <v>44863500</v>
      </c>
      <c r="E43" s="2">
        <v>55080740</v>
      </c>
      <c r="F43" s="2">
        <v>32930280</v>
      </c>
      <c r="G43" s="2">
        <v>36558086</v>
      </c>
      <c r="H43" s="2">
        <v>306284747.00000036</v>
      </c>
      <c r="I43" s="2">
        <v>72942730.000000015</v>
      </c>
      <c r="J43" s="2">
        <v>0</v>
      </c>
      <c r="K43" s="2"/>
      <c r="L43" s="1">
        <f t="shared" ref="L43" si="25">B43+D43+F43+H43+J43</f>
        <v>920197345.99999988</v>
      </c>
      <c r="M43" s="13">
        <f t="shared" ref="M43" si="26">C43+E43+G43+I43+K43</f>
        <v>1799047538.0000014</v>
      </c>
      <c r="N43" s="22">
        <f>L43+M43</f>
        <v>2719244884.0000014</v>
      </c>
      <c r="P43" s="4" t="s">
        <v>16</v>
      </c>
      <c r="Q43" s="2">
        <v>90056</v>
      </c>
      <c r="R43" s="2">
        <v>192684</v>
      </c>
      <c r="S43" s="2">
        <v>6205</v>
      </c>
      <c r="T43" s="2">
        <v>3782</v>
      </c>
      <c r="U43" s="2">
        <v>4186</v>
      </c>
      <c r="V43" s="2">
        <v>8111</v>
      </c>
      <c r="W43" s="2">
        <v>68867</v>
      </c>
      <c r="X43" s="2">
        <v>8492</v>
      </c>
      <c r="Y43" s="2">
        <v>10880</v>
      </c>
      <c r="Z43" s="2">
        <v>0</v>
      </c>
      <c r="AA43" s="1">
        <f t="shared" ref="AA43" si="27">Q43+S43+U43+W43+Y43</f>
        <v>180194</v>
      </c>
      <c r="AB43" s="13">
        <f t="shared" ref="AB43" si="28">R43+T43+V43+X43+Z43</f>
        <v>213069</v>
      </c>
      <c r="AC43" s="22">
        <f>AA43+AB43</f>
        <v>393263</v>
      </c>
      <c r="AE43" s="4" t="s">
        <v>16</v>
      </c>
      <c r="AF43" s="2">
        <f t="shared" ref="AF43:AO43" si="29">IFERROR(B43/Q43, "N.A.")</f>
        <v>5953.1715710224698</v>
      </c>
      <c r="AG43" s="2">
        <f t="shared" si="29"/>
        <v>8482.6243071557656</v>
      </c>
      <c r="AH43" s="2">
        <f t="shared" si="29"/>
        <v>7230.2175664786464</v>
      </c>
      <c r="AI43" s="2">
        <f t="shared" si="29"/>
        <v>14563.918561607616</v>
      </c>
      <c r="AJ43" s="2">
        <f t="shared" si="29"/>
        <v>7866.7654085045388</v>
      </c>
      <c r="AK43" s="2">
        <f t="shared" si="29"/>
        <v>4507.2230304524719</v>
      </c>
      <c r="AL43" s="2">
        <f t="shared" si="29"/>
        <v>4447.4820596221753</v>
      </c>
      <c r="AM43" s="2">
        <f t="shared" si="29"/>
        <v>8589.5819594912882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5106.7035861349432</v>
      </c>
      <c r="AQ43" s="16">
        <f t="shared" ref="AQ43" si="31">IFERROR(M43/AB43, "N.A.")</f>
        <v>8443.4973553168293</v>
      </c>
      <c r="AR43" s="14">
        <f t="shared" ref="AR43" si="32">IFERROR(N43/AC43, "N.A.")</f>
        <v>6914.5708698758881</v>
      </c>
    </row>
    <row r="44" spans="1:44" ht="15" customHeight="1" thickBot="1" x14ac:dyDescent="0.3">
      <c r="A44" s="5" t="s">
        <v>0</v>
      </c>
      <c r="B44" s="28">
        <f>B43+C43</f>
        <v>2170584801.000001</v>
      </c>
      <c r="C44" s="30"/>
      <c r="D44" s="28">
        <f>D43+E43</f>
        <v>99944240</v>
      </c>
      <c r="E44" s="30"/>
      <c r="F44" s="28">
        <f>F43+G43</f>
        <v>69488366</v>
      </c>
      <c r="G44" s="30"/>
      <c r="H44" s="28">
        <f>H43+I43</f>
        <v>379227477.00000036</v>
      </c>
      <c r="I44" s="30"/>
      <c r="J44" s="28">
        <f>J43+K43</f>
        <v>0</v>
      </c>
      <c r="K44" s="30"/>
      <c r="L44" s="28">
        <f>L43+M43</f>
        <v>2719244884.0000014</v>
      </c>
      <c r="M44" s="29"/>
      <c r="N44" s="23">
        <f>B44+D44+F44+H44+J44</f>
        <v>2719244884.0000014</v>
      </c>
      <c r="P44" s="5" t="s">
        <v>0</v>
      </c>
      <c r="Q44" s="28">
        <f>Q43+R43</f>
        <v>282740</v>
      </c>
      <c r="R44" s="30"/>
      <c r="S44" s="28">
        <f>S43+T43</f>
        <v>9987</v>
      </c>
      <c r="T44" s="30"/>
      <c r="U44" s="28">
        <f>U43+V43</f>
        <v>12297</v>
      </c>
      <c r="V44" s="30"/>
      <c r="W44" s="28">
        <f>W43+X43</f>
        <v>77359</v>
      </c>
      <c r="X44" s="30"/>
      <c r="Y44" s="28">
        <f>Y43+Z43</f>
        <v>10880</v>
      </c>
      <c r="Z44" s="30"/>
      <c r="AA44" s="28">
        <f>AA43+AB43</f>
        <v>393263</v>
      </c>
      <c r="AB44" s="29"/>
      <c r="AC44" s="23">
        <f>Q44+S44+U44+W44+Y44</f>
        <v>393263</v>
      </c>
      <c r="AE44" s="5" t="s">
        <v>0</v>
      </c>
      <c r="AF44" s="31">
        <f>IFERROR(B44/Q44,"N.A.")</f>
        <v>7676.9639987267492</v>
      </c>
      <c r="AG44" s="32"/>
      <c r="AH44" s="31">
        <f>IFERROR(D44/S44,"N.A.")</f>
        <v>10007.433663762891</v>
      </c>
      <c r="AI44" s="32"/>
      <c r="AJ44" s="31">
        <f>IFERROR(F44/U44,"N.A.")</f>
        <v>5650.838903797674</v>
      </c>
      <c r="AK44" s="32"/>
      <c r="AL44" s="31">
        <f>IFERROR(H44/W44,"N.A.")</f>
        <v>4902.176566398226</v>
      </c>
      <c r="AM44" s="32"/>
      <c r="AN44" s="31">
        <f>IFERROR(J44/Y44,"N.A.")</f>
        <v>0</v>
      </c>
      <c r="AO44" s="32"/>
      <c r="AP44" s="31">
        <f>IFERROR(L44/AA44,"N.A.")</f>
        <v>6914.5708698758881</v>
      </c>
      <c r="AQ44" s="32"/>
      <c r="AR44" s="17">
        <f>IFERROR(N44/AC44, "N.A.")</f>
        <v>6914.5708698758881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8494865</v>
      </c>
      <c r="C15" s="2"/>
      <c r="D15" s="2">
        <v>8463780</v>
      </c>
      <c r="E15" s="2"/>
      <c r="F15" s="2">
        <v>3424090</v>
      </c>
      <c r="G15" s="2"/>
      <c r="H15" s="2">
        <v>21422599.999999993</v>
      </c>
      <c r="I15" s="2"/>
      <c r="J15" s="2">
        <v>0</v>
      </c>
      <c r="K15" s="2"/>
      <c r="L15" s="1">
        <f t="shared" ref="L15:M18" si="0">B15+D15+F15+H15+J15</f>
        <v>41805334.999999993</v>
      </c>
      <c r="M15" s="13">
        <f t="shared" si="0"/>
        <v>0</v>
      </c>
      <c r="N15" s="14">
        <f>L15+M15</f>
        <v>41805334.999999993</v>
      </c>
      <c r="P15" s="3" t="s">
        <v>12</v>
      </c>
      <c r="Q15" s="2">
        <v>1388</v>
      </c>
      <c r="R15" s="2">
        <v>0</v>
      </c>
      <c r="S15" s="2">
        <v>1313</v>
      </c>
      <c r="T15" s="2">
        <v>0</v>
      </c>
      <c r="U15" s="2">
        <v>637</v>
      </c>
      <c r="V15" s="2">
        <v>0</v>
      </c>
      <c r="W15" s="2">
        <v>6768</v>
      </c>
      <c r="X15" s="2">
        <v>0</v>
      </c>
      <c r="Y15" s="2">
        <v>1009</v>
      </c>
      <c r="Z15" s="2">
        <v>0</v>
      </c>
      <c r="AA15" s="1">
        <f t="shared" ref="AA15:AB18" si="1">Q15+S15+U15+W15+Y15</f>
        <v>11115</v>
      </c>
      <c r="AB15" s="13">
        <f t="shared" si="1"/>
        <v>0</v>
      </c>
      <c r="AC15" s="14">
        <f>AA15+AB15</f>
        <v>11115</v>
      </c>
      <c r="AE15" s="3" t="s">
        <v>12</v>
      </c>
      <c r="AF15" s="2">
        <f t="shared" ref="AF15:AR18" si="2">IFERROR(B15/Q15, "N.A.")</f>
        <v>6120.2197406340056</v>
      </c>
      <c r="AG15" s="2" t="str">
        <f t="shared" si="2"/>
        <v>N.A.</v>
      </c>
      <c r="AH15" s="2">
        <f t="shared" si="2"/>
        <v>6446.1386138613861</v>
      </c>
      <c r="AI15" s="2" t="str">
        <f t="shared" si="2"/>
        <v>N.A.</v>
      </c>
      <c r="AJ15" s="2">
        <f t="shared" si="2"/>
        <v>5375.3375196232337</v>
      </c>
      <c r="AK15" s="2" t="str">
        <f t="shared" si="2"/>
        <v>N.A.</v>
      </c>
      <c r="AL15" s="2">
        <f t="shared" si="2"/>
        <v>3165.2777777777765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3761.1637426900579</v>
      </c>
      <c r="AQ15" s="16" t="str">
        <f t="shared" si="2"/>
        <v>N.A.</v>
      </c>
      <c r="AR15" s="14">
        <f t="shared" si="2"/>
        <v>3761.1637426900579</v>
      </c>
    </row>
    <row r="16" spans="1:44" ht="15" customHeight="1" thickBot="1" x14ac:dyDescent="0.3">
      <c r="A16" s="3" t="s">
        <v>13</v>
      </c>
      <c r="B16" s="2">
        <v>2228620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2228620</v>
      </c>
      <c r="M16" s="13">
        <f t="shared" si="0"/>
        <v>0</v>
      </c>
      <c r="N16" s="14">
        <f>L16+M16</f>
        <v>2228620</v>
      </c>
      <c r="P16" s="3" t="s">
        <v>13</v>
      </c>
      <c r="Q16" s="2">
        <v>586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586</v>
      </c>
      <c r="AB16" s="13">
        <f t="shared" si="1"/>
        <v>0</v>
      </c>
      <c r="AC16" s="14">
        <f>AA16+AB16</f>
        <v>586</v>
      </c>
      <c r="AE16" s="3" t="s">
        <v>13</v>
      </c>
      <c r="AF16" s="2">
        <f t="shared" si="2"/>
        <v>3803.1058020477817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3803.1058020477817</v>
      </c>
      <c r="AQ16" s="16" t="str">
        <f t="shared" si="2"/>
        <v>N.A.</v>
      </c>
      <c r="AR16" s="14">
        <f t="shared" si="2"/>
        <v>3803.1058020477817</v>
      </c>
    </row>
    <row r="17" spans="1:44" ht="15" customHeight="1" thickBot="1" x14ac:dyDescent="0.3">
      <c r="A17" s="3" t="s">
        <v>14</v>
      </c>
      <c r="B17" s="2">
        <v>48539715.999999993</v>
      </c>
      <c r="C17" s="2">
        <v>129655510</v>
      </c>
      <c r="D17" s="2">
        <v>1104000</v>
      </c>
      <c r="E17" s="2"/>
      <c r="F17" s="2"/>
      <c r="G17" s="2">
        <v>8538700</v>
      </c>
      <c r="H17" s="2"/>
      <c r="I17" s="2">
        <v>1066840</v>
      </c>
      <c r="J17" s="2">
        <v>0</v>
      </c>
      <c r="K17" s="2"/>
      <c r="L17" s="1">
        <f t="shared" si="0"/>
        <v>49643715.999999993</v>
      </c>
      <c r="M17" s="13">
        <f t="shared" si="0"/>
        <v>139261050</v>
      </c>
      <c r="N17" s="14">
        <f>L17+M17</f>
        <v>188904766</v>
      </c>
      <c r="P17" s="3" t="s">
        <v>14</v>
      </c>
      <c r="Q17" s="2">
        <v>7424</v>
      </c>
      <c r="R17" s="2">
        <v>14344</v>
      </c>
      <c r="S17" s="2">
        <v>184</v>
      </c>
      <c r="T17" s="2">
        <v>0</v>
      </c>
      <c r="U17" s="2">
        <v>0</v>
      </c>
      <c r="V17" s="2">
        <v>339</v>
      </c>
      <c r="W17" s="2">
        <v>0</v>
      </c>
      <c r="X17" s="2">
        <v>447</v>
      </c>
      <c r="Y17" s="2">
        <v>149</v>
      </c>
      <c r="Z17" s="2">
        <v>0</v>
      </c>
      <c r="AA17" s="1">
        <f t="shared" si="1"/>
        <v>7757</v>
      </c>
      <c r="AB17" s="13">
        <f t="shared" si="1"/>
        <v>15130</v>
      </c>
      <c r="AC17" s="14">
        <f>AA17+AB17</f>
        <v>22887</v>
      </c>
      <c r="AE17" s="3" t="s">
        <v>14</v>
      </c>
      <c r="AF17" s="2">
        <f t="shared" si="2"/>
        <v>6538.2160560344819</v>
      </c>
      <c r="AG17" s="2">
        <f t="shared" si="2"/>
        <v>9039.0065532626886</v>
      </c>
      <c r="AH17" s="2">
        <f t="shared" si="2"/>
        <v>6000</v>
      </c>
      <c r="AI17" s="2" t="str">
        <f t="shared" si="2"/>
        <v>N.A.</v>
      </c>
      <c r="AJ17" s="2" t="str">
        <f t="shared" si="2"/>
        <v>N.A.</v>
      </c>
      <c r="AK17" s="2">
        <f t="shared" si="2"/>
        <v>25187.905604719763</v>
      </c>
      <c r="AL17" s="2" t="str">
        <f t="shared" si="2"/>
        <v>N.A.</v>
      </c>
      <c r="AM17" s="2">
        <f t="shared" si="2"/>
        <v>2386.6666666666665</v>
      </c>
      <c r="AN17" s="2">
        <f t="shared" si="2"/>
        <v>0</v>
      </c>
      <c r="AO17" s="2" t="str">
        <f t="shared" si="2"/>
        <v>N.A.</v>
      </c>
      <c r="AP17" s="15">
        <f t="shared" si="2"/>
        <v>6399.8602552533184</v>
      </c>
      <c r="AQ17" s="16">
        <f t="shared" si="2"/>
        <v>9204.2994051553214</v>
      </c>
      <c r="AR17" s="14">
        <f t="shared" si="2"/>
        <v>8253.8019836588464</v>
      </c>
    </row>
    <row r="18" spans="1:44" ht="15" customHeight="1" thickBot="1" x14ac:dyDescent="0.3">
      <c r="A18" s="3" t="s">
        <v>15</v>
      </c>
      <c r="B18" s="2">
        <v>6505130.0000000009</v>
      </c>
      <c r="C18" s="2"/>
      <c r="D18" s="2"/>
      <c r="E18" s="2"/>
      <c r="F18" s="2"/>
      <c r="G18" s="2"/>
      <c r="H18" s="2">
        <v>17138151</v>
      </c>
      <c r="I18" s="2"/>
      <c r="J18" s="2">
        <v>0</v>
      </c>
      <c r="K18" s="2"/>
      <c r="L18" s="1">
        <f t="shared" si="0"/>
        <v>23643281</v>
      </c>
      <c r="M18" s="13">
        <f t="shared" si="0"/>
        <v>0</v>
      </c>
      <c r="N18" s="14">
        <f>L18+M18</f>
        <v>23643281</v>
      </c>
      <c r="P18" s="3" t="s">
        <v>15</v>
      </c>
      <c r="Q18" s="2">
        <v>1341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6274</v>
      </c>
      <c r="X18" s="2">
        <v>0</v>
      </c>
      <c r="Y18" s="2">
        <v>2324</v>
      </c>
      <c r="Z18" s="2">
        <v>0</v>
      </c>
      <c r="AA18" s="1">
        <f t="shared" si="1"/>
        <v>9939</v>
      </c>
      <c r="AB18" s="13">
        <f t="shared" si="1"/>
        <v>0</v>
      </c>
      <c r="AC18" s="22">
        <f>AA18+AB18</f>
        <v>9939</v>
      </c>
      <c r="AE18" s="3" t="s">
        <v>15</v>
      </c>
      <c r="AF18" s="2">
        <f t="shared" si="2"/>
        <v>4850.9545115585388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2731.6147593241949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2378.83901800986</v>
      </c>
      <c r="AQ18" s="16" t="str">
        <f t="shared" si="2"/>
        <v>N.A.</v>
      </c>
      <c r="AR18" s="14">
        <f t="shared" si="2"/>
        <v>2378.83901800986</v>
      </c>
    </row>
    <row r="19" spans="1:44" ht="15" customHeight="1" thickBot="1" x14ac:dyDescent="0.3">
      <c r="A19" s="4" t="s">
        <v>16</v>
      </c>
      <c r="B19" s="2">
        <v>65768331.00000003</v>
      </c>
      <c r="C19" s="2">
        <v>129655510</v>
      </c>
      <c r="D19" s="2">
        <v>9567780</v>
      </c>
      <c r="E19" s="2"/>
      <c r="F19" s="2">
        <v>3424090</v>
      </c>
      <c r="G19" s="2">
        <v>8538700</v>
      </c>
      <c r="H19" s="2">
        <v>38560750.999999993</v>
      </c>
      <c r="I19" s="2">
        <v>1066840</v>
      </c>
      <c r="J19" s="2">
        <v>0</v>
      </c>
      <c r="K19" s="2"/>
      <c r="L19" s="1">
        <f t="shared" ref="L19" si="3">B19+D19+F19+H19+J19</f>
        <v>117320952.00000003</v>
      </c>
      <c r="M19" s="13">
        <f t="shared" ref="M19" si="4">C19+E19+G19+I19+K19</f>
        <v>139261050</v>
      </c>
      <c r="N19" s="22">
        <f>L19+M19</f>
        <v>256582002.00000003</v>
      </c>
      <c r="P19" s="4" t="s">
        <v>16</v>
      </c>
      <c r="Q19" s="2">
        <v>10739</v>
      </c>
      <c r="R19" s="2">
        <v>14344</v>
      </c>
      <c r="S19" s="2">
        <v>1497</v>
      </c>
      <c r="T19" s="2">
        <v>0</v>
      </c>
      <c r="U19" s="2">
        <v>637</v>
      </c>
      <c r="V19" s="2">
        <v>339</v>
      </c>
      <c r="W19" s="2">
        <v>13042</v>
      </c>
      <c r="X19" s="2">
        <v>447</v>
      </c>
      <c r="Y19" s="2">
        <v>3482</v>
      </c>
      <c r="Z19" s="2">
        <v>0</v>
      </c>
      <c r="AA19" s="1">
        <f t="shared" ref="AA19" si="5">Q19+S19+U19+W19+Y19</f>
        <v>29397</v>
      </c>
      <c r="AB19" s="13">
        <f t="shared" ref="AB19" si="6">R19+T19+V19+X19+Z19</f>
        <v>15130</v>
      </c>
      <c r="AC19" s="14">
        <f>AA19+AB19</f>
        <v>44527</v>
      </c>
      <c r="AE19" s="4" t="s">
        <v>16</v>
      </c>
      <c r="AF19" s="2">
        <f t="shared" ref="AF19:AO19" si="7">IFERROR(B19/Q19, "N.A.")</f>
        <v>6124.2509544650366</v>
      </c>
      <c r="AG19" s="2">
        <f t="shared" si="7"/>
        <v>9039.0065532626886</v>
      </c>
      <c r="AH19" s="2">
        <f t="shared" si="7"/>
        <v>6391.3026052104206</v>
      </c>
      <c r="AI19" s="2" t="str">
        <f t="shared" si="7"/>
        <v>N.A.</v>
      </c>
      <c r="AJ19" s="2">
        <f t="shared" si="7"/>
        <v>5375.3375196232337</v>
      </c>
      <c r="AK19" s="2">
        <f t="shared" si="7"/>
        <v>25187.905604719763</v>
      </c>
      <c r="AL19" s="2">
        <f t="shared" si="7"/>
        <v>2956.6593313908902</v>
      </c>
      <c r="AM19" s="2">
        <f t="shared" si="7"/>
        <v>2386.6666666666665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3990.9158077354841</v>
      </c>
      <c r="AQ19" s="16">
        <f t="shared" ref="AQ19" si="9">IFERROR(M19/AB19, "N.A.")</f>
        <v>9204.2994051553214</v>
      </c>
      <c r="AR19" s="14">
        <f t="shared" ref="AR19" si="10">IFERROR(N19/AC19, "N.A.")</f>
        <v>5762.3914029689859</v>
      </c>
    </row>
    <row r="20" spans="1:44" ht="15" customHeight="1" thickBot="1" x14ac:dyDescent="0.3">
      <c r="A20" s="5" t="s">
        <v>0</v>
      </c>
      <c r="B20" s="28">
        <f>B19+C19</f>
        <v>195423841.00000003</v>
      </c>
      <c r="C20" s="30"/>
      <c r="D20" s="28">
        <f>D19+E19</f>
        <v>9567780</v>
      </c>
      <c r="E20" s="30"/>
      <c r="F20" s="28">
        <f>F19+G19</f>
        <v>11962790</v>
      </c>
      <c r="G20" s="30"/>
      <c r="H20" s="28">
        <f>H19+I19</f>
        <v>39627590.999999993</v>
      </c>
      <c r="I20" s="30"/>
      <c r="J20" s="28">
        <f>J19+K19</f>
        <v>0</v>
      </c>
      <c r="K20" s="30"/>
      <c r="L20" s="28">
        <f>L19+M19</f>
        <v>256582002.00000003</v>
      </c>
      <c r="M20" s="29"/>
      <c r="N20" s="23">
        <f>B20+D20+F20+H20+J20</f>
        <v>256582002.00000003</v>
      </c>
      <c r="P20" s="5" t="s">
        <v>0</v>
      </c>
      <c r="Q20" s="28">
        <f>Q19+R19</f>
        <v>25083</v>
      </c>
      <c r="R20" s="30"/>
      <c r="S20" s="28">
        <f>S19+T19</f>
        <v>1497</v>
      </c>
      <c r="T20" s="30"/>
      <c r="U20" s="28">
        <f>U19+V19</f>
        <v>976</v>
      </c>
      <c r="V20" s="30"/>
      <c r="W20" s="28">
        <f>W19+X19</f>
        <v>13489</v>
      </c>
      <c r="X20" s="30"/>
      <c r="Y20" s="28">
        <f>Y19+Z19</f>
        <v>3482</v>
      </c>
      <c r="Z20" s="30"/>
      <c r="AA20" s="28">
        <f>AA19+AB19</f>
        <v>44527</v>
      </c>
      <c r="AB20" s="30"/>
      <c r="AC20" s="24">
        <f>Q20+S20+U20+W20+Y20</f>
        <v>44527</v>
      </c>
      <c r="AE20" s="5" t="s">
        <v>0</v>
      </c>
      <c r="AF20" s="31">
        <f>IFERROR(B20/Q20,"N.A.")</f>
        <v>7791.0872303950891</v>
      </c>
      <c r="AG20" s="32"/>
      <c r="AH20" s="31">
        <f>IFERROR(D20/S20,"N.A.")</f>
        <v>6391.3026052104206</v>
      </c>
      <c r="AI20" s="32"/>
      <c r="AJ20" s="31">
        <f>IFERROR(F20/U20,"N.A.")</f>
        <v>12256.956967213115</v>
      </c>
      <c r="AK20" s="32"/>
      <c r="AL20" s="31">
        <f>IFERROR(H20/W20,"N.A.")</f>
        <v>2937.7708503224844</v>
      </c>
      <c r="AM20" s="32"/>
      <c r="AN20" s="31">
        <f>IFERROR(J20/Y20,"N.A.")</f>
        <v>0</v>
      </c>
      <c r="AO20" s="32"/>
      <c r="AP20" s="31">
        <f>IFERROR(L20/AA20,"N.A.")</f>
        <v>5762.3914029689859</v>
      </c>
      <c r="AQ20" s="32"/>
      <c r="AR20" s="17">
        <f>IFERROR(N20/AC20, "N.A.")</f>
        <v>5762.3914029689859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4531770</v>
      </c>
      <c r="C27" s="2"/>
      <c r="D27" s="2">
        <v>8463780</v>
      </c>
      <c r="E27" s="2"/>
      <c r="F27" s="2">
        <v>768840</v>
      </c>
      <c r="G27" s="2"/>
      <c r="H27" s="2">
        <v>10515130</v>
      </c>
      <c r="I27" s="2"/>
      <c r="J27" s="2">
        <v>0</v>
      </c>
      <c r="K27" s="2"/>
      <c r="L27" s="1">
        <f t="shared" ref="L27:M30" si="11">B27+D27+F27+H27+J27</f>
        <v>24279520</v>
      </c>
      <c r="M27" s="13">
        <f t="shared" si="11"/>
        <v>0</v>
      </c>
      <c r="N27" s="14">
        <f>L27+M27</f>
        <v>24279520</v>
      </c>
      <c r="P27" s="3" t="s">
        <v>12</v>
      </c>
      <c r="Q27" s="2">
        <v>792</v>
      </c>
      <c r="R27" s="2">
        <v>0</v>
      </c>
      <c r="S27" s="2">
        <v>1313</v>
      </c>
      <c r="T27" s="2">
        <v>0</v>
      </c>
      <c r="U27" s="2">
        <v>298</v>
      </c>
      <c r="V27" s="2">
        <v>0</v>
      </c>
      <c r="W27" s="2">
        <v>2092</v>
      </c>
      <c r="X27" s="2">
        <v>0</v>
      </c>
      <c r="Y27" s="2">
        <v>430</v>
      </c>
      <c r="Z27" s="2">
        <v>0</v>
      </c>
      <c r="AA27" s="1">
        <f t="shared" ref="AA27:AB30" si="12">Q27+S27+U27+W27+Y27</f>
        <v>4925</v>
      </c>
      <c r="AB27" s="13">
        <f t="shared" si="12"/>
        <v>0</v>
      </c>
      <c r="AC27" s="14">
        <f>AA27+AB27</f>
        <v>4925</v>
      </c>
      <c r="AE27" s="3" t="s">
        <v>12</v>
      </c>
      <c r="AF27" s="2">
        <f t="shared" ref="AF27:AR30" si="13">IFERROR(B27/Q27, "N.A.")</f>
        <v>5721.931818181818</v>
      </c>
      <c r="AG27" s="2" t="str">
        <f t="shared" si="13"/>
        <v>N.A.</v>
      </c>
      <c r="AH27" s="2">
        <f t="shared" si="13"/>
        <v>6446.1386138613861</v>
      </c>
      <c r="AI27" s="2" t="str">
        <f t="shared" si="13"/>
        <v>N.A.</v>
      </c>
      <c r="AJ27" s="2">
        <f t="shared" si="13"/>
        <v>2580</v>
      </c>
      <c r="AK27" s="2" t="str">
        <f t="shared" si="13"/>
        <v>N.A.</v>
      </c>
      <c r="AL27" s="2">
        <f t="shared" si="13"/>
        <v>5026.3527724665391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4929.8517766497462</v>
      </c>
      <c r="AQ27" s="16" t="str">
        <f t="shared" si="13"/>
        <v>N.A.</v>
      </c>
      <c r="AR27" s="14">
        <f t="shared" si="13"/>
        <v>4929.8517766497462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35417750</v>
      </c>
      <c r="C29" s="2">
        <v>78203159.999999985</v>
      </c>
      <c r="D29" s="2">
        <v>0</v>
      </c>
      <c r="E29" s="2"/>
      <c r="F29" s="2"/>
      <c r="G29" s="2">
        <v>7434700</v>
      </c>
      <c r="H29" s="2"/>
      <c r="I29" s="2">
        <v>1066840</v>
      </c>
      <c r="J29" s="2"/>
      <c r="K29" s="2"/>
      <c r="L29" s="1">
        <f t="shared" si="11"/>
        <v>35417750</v>
      </c>
      <c r="M29" s="13">
        <f t="shared" si="11"/>
        <v>86704699.999999985</v>
      </c>
      <c r="N29" s="14">
        <f>L29+M29</f>
        <v>122122449.99999999</v>
      </c>
      <c r="P29" s="3" t="s">
        <v>14</v>
      </c>
      <c r="Q29" s="2">
        <v>5129</v>
      </c>
      <c r="R29" s="2">
        <v>9359</v>
      </c>
      <c r="S29" s="2">
        <v>92</v>
      </c>
      <c r="T29" s="2">
        <v>0</v>
      </c>
      <c r="U29" s="2">
        <v>0</v>
      </c>
      <c r="V29" s="2">
        <v>247</v>
      </c>
      <c r="W29" s="2">
        <v>0</v>
      </c>
      <c r="X29" s="2">
        <v>447</v>
      </c>
      <c r="Y29" s="2">
        <v>0</v>
      </c>
      <c r="Z29" s="2">
        <v>0</v>
      </c>
      <c r="AA29" s="1">
        <f t="shared" si="12"/>
        <v>5221</v>
      </c>
      <c r="AB29" s="13">
        <f t="shared" si="12"/>
        <v>10053</v>
      </c>
      <c r="AC29" s="14">
        <f>AA29+AB29</f>
        <v>15274</v>
      </c>
      <c r="AE29" s="3" t="s">
        <v>14</v>
      </c>
      <c r="AF29" s="2">
        <f t="shared" si="13"/>
        <v>6905.3909144082663</v>
      </c>
      <c r="AG29" s="2">
        <f t="shared" si="13"/>
        <v>8355.9311892296173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30100</v>
      </c>
      <c r="AL29" s="2" t="str">
        <f t="shared" si="13"/>
        <v>N.A.</v>
      </c>
      <c r="AM29" s="2">
        <f t="shared" si="13"/>
        <v>2386.6666666666665</v>
      </c>
      <c r="AN29" s="2" t="str">
        <f t="shared" si="13"/>
        <v>N.A.</v>
      </c>
      <c r="AO29" s="2" t="str">
        <f t="shared" si="13"/>
        <v>N.A.</v>
      </c>
      <c r="AP29" s="15">
        <f t="shared" si="13"/>
        <v>6783.7100172380769</v>
      </c>
      <c r="AQ29" s="16">
        <f t="shared" si="13"/>
        <v>8624.7587784740863</v>
      </c>
      <c r="AR29" s="14">
        <f t="shared" si="13"/>
        <v>7995.4465104098463</v>
      </c>
    </row>
    <row r="30" spans="1:44" ht="15" customHeight="1" thickBot="1" x14ac:dyDescent="0.3">
      <c r="A30" s="3" t="s">
        <v>15</v>
      </c>
      <c r="B30" s="2">
        <v>6505130.0000000009</v>
      </c>
      <c r="C30" s="2"/>
      <c r="D30" s="2"/>
      <c r="E30" s="2"/>
      <c r="F30" s="2"/>
      <c r="G30" s="2"/>
      <c r="H30" s="2">
        <v>17138151</v>
      </c>
      <c r="I30" s="2"/>
      <c r="J30" s="2">
        <v>0</v>
      </c>
      <c r="K30" s="2"/>
      <c r="L30" s="1">
        <f t="shared" si="11"/>
        <v>23643281</v>
      </c>
      <c r="M30" s="13">
        <f t="shared" si="11"/>
        <v>0</v>
      </c>
      <c r="N30" s="14">
        <f>L30+M30</f>
        <v>23643281</v>
      </c>
      <c r="P30" s="3" t="s">
        <v>15</v>
      </c>
      <c r="Q30" s="2">
        <v>1341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6274</v>
      </c>
      <c r="X30" s="2">
        <v>0</v>
      </c>
      <c r="Y30" s="2">
        <v>2124</v>
      </c>
      <c r="Z30" s="2">
        <v>0</v>
      </c>
      <c r="AA30" s="1">
        <f t="shared" si="12"/>
        <v>9739</v>
      </c>
      <c r="AB30" s="13">
        <f t="shared" si="12"/>
        <v>0</v>
      </c>
      <c r="AC30" s="22">
        <f>AA30+AB30</f>
        <v>9739</v>
      </c>
      <c r="AE30" s="3" t="s">
        <v>15</v>
      </c>
      <c r="AF30" s="2">
        <f t="shared" si="13"/>
        <v>4850.9545115585388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2731.6147593241949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2427.6908306807682</v>
      </c>
      <c r="AQ30" s="16" t="str">
        <f t="shared" si="13"/>
        <v>N.A.</v>
      </c>
      <c r="AR30" s="14">
        <f t="shared" si="13"/>
        <v>2427.6908306807682</v>
      </c>
    </row>
    <row r="31" spans="1:44" ht="15" customHeight="1" thickBot="1" x14ac:dyDescent="0.3">
      <c r="A31" s="4" t="s">
        <v>16</v>
      </c>
      <c r="B31" s="2">
        <v>46454650</v>
      </c>
      <c r="C31" s="2">
        <v>78203159.999999985</v>
      </c>
      <c r="D31" s="2">
        <v>8463780</v>
      </c>
      <c r="E31" s="2"/>
      <c r="F31" s="2">
        <v>768840</v>
      </c>
      <c r="G31" s="2">
        <v>7434700</v>
      </c>
      <c r="H31" s="2">
        <v>27653280.999999996</v>
      </c>
      <c r="I31" s="2">
        <v>1066840</v>
      </c>
      <c r="J31" s="2">
        <v>0</v>
      </c>
      <c r="K31" s="2"/>
      <c r="L31" s="1">
        <f t="shared" ref="L31" si="14">B31+D31+F31+H31+J31</f>
        <v>83340551</v>
      </c>
      <c r="M31" s="13">
        <f t="shared" ref="M31" si="15">C31+E31+G31+I31+K31</f>
        <v>86704699.999999985</v>
      </c>
      <c r="N31" s="22">
        <f>L31+M31</f>
        <v>170045251</v>
      </c>
      <c r="P31" s="4" t="s">
        <v>16</v>
      </c>
      <c r="Q31" s="2">
        <v>7262</v>
      </c>
      <c r="R31" s="2">
        <v>9359</v>
      </c>
      <c r="S31" s="2">
        <v>1405</v>
      </c>
      <c r="T31" s="2">
        <v>0</v>
      </c>
      <c r="U31" s="2">
        <v>298</v>
      </c>
      <c r="V31" s="2">
        <v>247</v>
      </c>
      <c r="W31" s="2">
        <v>8366</v>
      </c>
      <c r="X31" s="2">
        <v>447</v>
      </c>
      <c r="Y31" s="2">
        <v>2554</v>
      </c>
      <c r="Z31" s="2">
        <v>0</v>
      </c>
      <c r="AA31" s="1">
        <f t="shared" ref="AA31" si="16">Q31+S31+U31+W31+Y31</f>
        <v>19885</v>
      </c>
      <c r="AB31" s="13">
        <f t="shared" ref="AB31" si="17">R31+T31+V31+X31+Z31</f>
        <v>10053</v>
      </c>
      <c r="AC31" s="14">
        <f>AA31+AB31</f>
        <v>29938</v>
      </c>
      <c r="AE31" s="4" t="s">
        <v>16</v>
      </c>
      <c r="AF31" s="2">
        <f t="shared" ref="AF31:AO31" si="18">IFERROR(B31/Q31, "N.A.")</f>
        <v>6396.9498760671995</v>
      </c>
      <c r="AG31" s="2">
        <f t="shared" si="18"/>
        <v>8355.9311892296173</v>
      </c>
      <c r="AH31" s="2">
        <f t="shared" si="18"/>
        <v>6024.0427046263349</v>
      </c>
      <c r="AI31" s="2" t="str">
        <f t="shared" si="18"/>
        <v>N.A.</v>
      </c>
      <c r="AJ31" s="2">
        <f t="shared" si="18"/>
        <v>2580</v>
      </c>
      <c r="AK31" s="2">
        <f t="shared" si="18"/>
        <v>30100</v>
      </c>
      <c r="AL31" s="2">
        <f t="shared" si="18"/>
        <v>3305.4364092756391</v>
      </c>
      <c r="AM31" s="2">
        <f t="shared" si="18"/>
        <v>2386.6666666666665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4191.1265275333162</v>
      </c>
      <c r="AQ31" s="16">
        <f t="shared" ref="AQ31" si="20">IFERROR(M31/AB31, "N.A.")</f>
        <v>8624.7587784740863</v>
      </c>
      <c r="AR31" s="14">
        <f t="shared" ref="AR31" si="21">IFERROR(N31/AC31, "N.A.")</f>
        <v>5679.9135212773062</v>
      </c>
    </row>
    <row r="32" spans="1:44" ht="15" customHeight="1" thickBot="1" x14ac:dyDescent="0.3">
      <c r="A32" s="5" t="s">
        <v>0</v>
      </c>
      <c r="B32" s="28">
        <f>B31+C31</f>
        <v>124657809.99999999</v>
      </c>
      <c r="C32" s="30"/>
      <c r="D32" s="28">
        <f>D31+E31</f>
        <v>8463780</v>
      </c>
      <c r="E32" s="30"/>
      <c r="F32" s="28">
        <f>F31+G31</f>
        <v>8203540</v>
      </c>
      <c r="G32" s="30"/>
      <c r="H32" s="28">
        <f>H31+I31</f>
        <v>28720120.999999996</v>
      </c>
      <c r="I32" s="30"/>
      <c r="J32" s="28">
        <f>J31+K31</f>
        <v>0</v>
      </c>
      <c r="K32" s="30"/>
      <c r="L32" s="28">
        <f>L31+M31</f>
        <v>170045251</v>
      </c>
      <c r="M32" s="29"/>
      <c r="N32" s="23">
        <f>B32+D32+F32+H32+J32</f>
        <v>170045251</v>
      </c>
      <c r="P32" s="5" t="s">
        <v>0</v>
      </c>
      <c r="Q32" s="28">
        <f>Q31+R31</f>
        <v>16621</v>
      </c>
      <c r="R32" s="30"/>
      <c r="S32" s="28">
        <f>S31+T31</f>
        <v>1405</v>
      </c>
      <c r="T32" s="30"/>
      <c r="U32" s="28">
        <f>U31+V31</f>
        <v>545</v>
      </c>
      <c r="V32" s="30"/>
      <c r="W32" s="28">
        <f>W31+X31</f>
        <v>8813</v>
      </c>
      <c r="X32" s="30"/>
      <c r="Y32" s="28">
        <f>Y31+Z31</f>
        <v>2554</v>
      </c>
      <c r="Z32" s="30"/>
      <c r="AA32" s="28">
        <f>AA31+AB31</f>
        <v>29938</v>
      </c>
      <c r="AB32" s="30"/>
      <c r="AC32" s="24">
        <f>Q32+S32+U32+W32+Y32</f>
        <v>29938</v>
      </c>
      <c r="AE32" s="5" t="s">
        <v>0</v>
      </c>
      <c r="AF32" s="31">
        <f>IFERROR(B32/Q32,"N.A.")</f>
        <v>7500.0186511040238</v>
      </c>
      <c r="AG32" s="32"/>
      <c r="AH32" s="31">
        <f>IFERROR(D32/S32,"N.A.")</f>
        <v>6024.0427046263349</v>
      </c>
      <c r="AI32" s="32"/>
      <c r="AJ32" s="31">
        <f>IFERROR(F32/U32,"N.A.")</f>
        <v>15052.366972477064</v>
      </c>
      <c r="AK32" s="32"/>
      <c r="AL32" s="31">
        <f>IFERROR(H32/W32,"N.A.")</f>
        <v>3258.8359242028819</v>
      </c>
      <c r="AM32" s="32"/>
      <c r="AN32" s="31">
        <f>IFERROR(J32/Y32,"N.A.")</f>
        <v>0</v>
      </c>
      <c r="AO32" s="32"/>
      <c r="AP32" s="31">
        <f>IFERROR(L32/AA32,"N.A.")</f>
        <v>5679.9135212773062</v>
      </c>
      <c r="AQ32" s="32"/>
      <c r="AR32" s="17">
        <f>IFERROR(N32/AC32, "N.A.")</f>
        <v>5679.9135212773062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3963095</v>
      </c>
      <c r="C39" s="2"/>
      <c r="D39" s="2"/>
      <c r="E39" s="2"/>
      <c r="F39" s="2">
        <v>2655250</v>
      </c>
      <c r="G39" s="2"/>
      <c r="H39" s="2">
        <v>10907470.000000002</v>
      </c>
      <c r="I39" s="2"/>
      <c r="J39" s="2">
        <v>0</v>
      </c>
      <c r="K39" s="2"/>
      <c r="L39" s="1">
        <f t="shared" ref="L39:M42" si="22">B39+D39+F39+H39+J39</f>
        <v>17525815</v>
      </c>
      <c r="M39" s="13">
        <f t="shared" si="22"/>
        <v>0</v>
      </c>
      <c r="N39" s="14">
        <f>L39+M39</f>
        <v>17525815</v>
      </c>
      <c r="P39" s="3" t="s">
        <v>12</v>
      </c>
      <c r="Q39" s="2">
        <v>596</v>
      </c>
      <c r="R39" s="2">
        <v>0</v>
      </c>
      <c r="S39" s="2">
        <v>0</v>
      </c>
      <c r="T39" s="2">
        <v>0</v>
      </c>
      <c r="U39" s="2">
        <v>339</v>
      </c>
      <c r="V39" s="2">
        <v>0</v>
      </c>
      <c r="W39" s="2">
        <v>4676</v>
      </c>
      <c r="X39" s="2">
        <v>0</v>
      </c>
      <c r="Y39" s="2">
        <v>579</v>
      </c>
      <c r="Z39" s="2">
        <v>0</v>
      </c>
      <c r="AA39" s="1">
        <f t="shared" ref="AA39:AB42" si="23">Q39+S39+U39+W39+Y39</f>
        <v>6190</v>
      </c>
      <c r="AB39" s="13">
        <f t="shared" si="23"/>
        <v>0</v>
      </c>
      <c r="AC39" s="14">
        <f>AA39+AB39</f>
        <v>6190</v>
      </c>
      <c r="AE39" s="3" t="s">
        <v>12</v>
      </c>
      <c r="AF39" s="2">
        <f t="shared" ref="AF39:AR42" si="24">IFERROR(B39/Q39, "N.A.")</f>
        <v>6649.4882550335569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7832.59587020649</v>
      </c>
      <c r="AK39" s="2" t="str">
        <f t="shared" si="24"/>
        <v>N.A.</v>
      </c>
      <c r="AL39" s="2">
        <f t="shared" si="24"/>
        <v>2332.6497005988026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2831.3109854604199</v>
      </c>
      <c r="AQ39" s="16" t="str">
        <f t="shared" si="24"/>
        <v>N.A.</v>
      </c>
      <c r="AR39" s="14">
        <f t="shared" si="24"/>
        <v>2831.3109854604199</v>
      </c>
    </row>
    <row r="40" spans="1:44" ht="15" customHeight="1" thickBot="1" x14ac:dyDescent="0.3">
      <c r="A40" s="3" t="s">
        <v>13</v>
      </c>
      <c r="B40" s="2">
        <v>2228620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2228620</v>
      </c>
      <c r="M40" s="13">
        <f t="shared" si="22"/>
        <v>0</v>
      </c>
      <c r="N40" s="14">
        <f>L40+M40</f>
        <v>2228620</v>
      </c>
      <c r="P40" s="3" t="s">
        <v>13</v>
      </c>
      <c r="Q40" s="2">
        <v>586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586</v>
      </c>
      <c r="AB40" s="13">
        <f t="shared" si="23"/>
        <v>0</v>
      </c>
      <c r="AC40" s="14">
        <f>AA40+AB40</f>
        <v>586</v>
      </c>
      <c r="AE40" s="3" t="s">
        <v>13</v>
      </c>
      <c r="AF40" s="2">
        <f t="shared" si="24"/>
        <v>3803.1058020477817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3803.1058020477817</v>
      </c>
      <c r="AQ40" s="16" t="str">
        <f t="shared" si="24"/>
        <v>N.A.</v>
      </c>
      <c r="AR40" s="14">
        <f t="shared" si="24"/>
        <v>3803.1058020477817</v>
      </c>
    </row>
    <row r="41" spans="1:44" ht="15" customHeight="1" thickBot="1" x14ac:dyDescent="0.3">
      <c r="A41" s="3" t="s">
        <v>14</v>
      </c>
      <c r="B41" s="2">
        <v>13121966.000000002</v>
      </c>
      <c r="C41" s="2">
        <v>51452350</v>
      </c>
      <c r="D41" s="2">
        <v>1104000</v>
      </c>
      <c r="E41" s="2"/>
      <c r="F41" s="2"/>
      <c r="G41" s="2">
        <v>1104000</v>
      </c>
      <c r="H41" s="2"/>
      <c r="I41" s="2"/>
      <c r="J41" s="2">
        <v>0</v>
      </c>
      <c r="K41" s="2"/>
      <c r="L41" s="1">
        <f t="shared" si="22"/>
        <v>14225966.000000002</v>
      </c>
      <c r="M41" s="13">
        <f t="shared" si="22"/>
        <v>52556350</v>
      </c>
      <c r="N41" s="14">
        <f>L41+M41</f>
        <v>66782316</v>
      </c>
      <c r="P41" s="3" t="s">
        <v>14</v>
      </c>
      <c r="Q41" s="2">
        <v>2295</v>
      </c>
      <c r="R41" s="2">
        <v>4985</v>
      </c>
      <c r="S41" s="2">
        <v>92</v>
      </c>
      <c r="T41" s="2">
        <v>0</v>
      </c>
      <c r="U41" s="2">
        <v>0</v>
      </c>
      <c r="V41" s="2">
        <v>92</v>
      </c>
      <c r="W41" s="2">
        <v>0</v>
      </c>
      <c r="X41" s="2">
        <v>0</v>
      </c>
      <c r="Y41" s="2">
        <v>149</v>
      </c>
      <c r="Z41" s="2">
        <v>0</v>
      </c>
      <c r="AA41" s="1">
        <f t="shared" si="23"/>
        <v>2536</v>
      </c>
      <c r="AB41" s="13">
        <f t="shared" si="23"/>
        <v>5077</v>
      </c>
      <c r="AC41" s="14">
        <f>AA41+AB41</f>
        <v>7613</v>
      </c>
      <c r="AE41" s="3" t="s">
        <v>14</v>
      </c>
      <c r="AF41" s="2">
        <f t="shared" si="24"/>
        <v>5717.6322440087151</v>
      </c>
      <c r="AG41" s="2">
        <f t="shared" si="24"/>
        <v>10321.434302908727</v>
      </c>
      <c r="AH41" s="2">
        <f t="shared" si="24"/>
        <v>12000</v>
      </c>
      <c r="AI41" s="2" t="str">
        <f t="shared" si="24"/>
        <v>N.A.</v>
      </c>
      <c r="AJ41" s="2" t="str">
        <f t="shared" si="24"/>
        <v>N.A.</v>
      </c>
      <c r="AK41" s="2">
        <f t="shared" si="24"/>
        <v>12000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5609.6080441640388</v>
      </c>
      <c r="AQ41" s="16">
        <f t="shared" si="24"/>
        <v>10351.85148709868</v>
      </c>
      <c r="AR41" s="14">
        <f t="shared" si="24"/>
        <v>8772.141862603441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200</v>
      </c>
      <c r="Z42" s="2">
        <v>0</v>
      </c>
      <c r="AA42" s="1">
        <f t="shared" si="23"/>
        <v>200</v>
      </c>
      <c r="AB42" s="13">
        <f t="shared" si="23"/>
        <v>0</v>
      </c>
      <c r="AC42" s="14">
        <f>AA42+AB42</f>
        <v>200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19313681</v>
      </c>
      <c r="C43" s="2">
        <v>51452350</v>
      </c>
      <c r="D43" s="2">
        <v>1104000</v>
      </c>
      <c r="E43" s="2"/>
      <c r="F43" s="2">
        <v>2655250</v>
      </c>
      <c r="G43" s="2">
        <v>1104000</v>
      </c>
      <c r="H43" s="2">
        <v>10907470.000000002</v>
      </c>
      <c r="I43" s="2"/>
      <c r="J43" s="2">
        <v>0</v>
      </c>
      <c r="K43" s="2"/>
      <c r="L43" s="1">
        <f t="shared" ref="L43" si="25">B43+D43+F43+H43+J43</f>
        <v>33980401</v>
      </c>
      <c r="M43" s="13">
        <f t="shared" ref="M43" si="26">C43+E43+G43+I43+K43</f>
        <v>52556350</v>
      </c>
      <c r="N43" s="22">
        <f>L43+M43</f>
        <v>86536751</v>
      </c>
      <c r="P43" s="4" t="s">
        <v>16</v>
      </c>
      <c r="Q43" s="2">
        <v>3477</v>
      </c>
      <c r="R43" s="2">
        <v>4985</v>
      </c>
      <c r="S43" s="2">
        <v>92</v>
      </c>
      <c r="T43" s="2">
        <v>0</v>
      </c>
      <c r="U43" s="2">
        <v>339</v>
      </c>
      <c r="V43" s="2">
        <v>92</v>
      </c>
      <c r="W43" s="2">
        <v>4676</v>
      </c>
      <c r="X43" s="2">
        <v>0</v>
      </c>
      <c r="Y43" s="2">
        <v>928</v>
      </c>
      <c r="Z43" s="2">
        <v>0</v>
      </c>
      <c r="AA43" s="1">
        <f t="shared" ref="AA43" si="27">Q43+S43+U43+W43+Y43</f>
        <v>9512</v>
      </c>
      <c r="AB43" s="13">
        <f t="shared" ref="AB43" si="28">R43+T43+V43+X43+Z43</f>
        <v>5077</v>
      </c>
      <c r="AC43" s="22">
        <f>AA43+AB43</f>
        <v>14589</v>
      </c>
      <c r="AE43" s="4" t="s">
        <v>16</v>
      </c>
      <c r="AF43" s="2">
        <f t="shared" ref="AF43:AO43" si="29">IFERROR(B43/Q43, "N.A.")</f>
        <v>5554.696865113604</v>
      </c>
      <c r="AG43" s="2">
        <f t="shared" si="29"/>
        <v>10321.434302908727</v>
      </c>
      <c r="AH43" s="2">
        <f t="shared" si="29"/>
        <v>12000</v>
      </c>
      <c r="AI43" s="2" t="str">
        <f t="shared" si="29"/>
        <v>N.A.</v>
      </c>
      <c r="AJ43" s="2">
        <f t="shared" si="29"/>
        <v>7832.59587020649</v>
      </c>
      <c r="AK43" s="2">
        <f t="shared" si="29"/>
        <v>12000</v>
      </c>
      <c r="AL43" s="2">
        <f t="shared" si="29"/>
        <v>2332.6497005988026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3572.3718460891505</v>
      </c>
      <c r="AQ43" s="16">
        <f t="shared" ref="AQ43" si="31">IFERROR(M43/AB43, "N.A.")</f>
        <v>10351.85148709868</v>
      </c>
      <c r="AR43" s="14">
        <f t="shared" ref="AR43" si="32">IFERROR(N43/AC43, "N.A.")</f>
        <v>5931.6437727054627</v>
      </c>
    </row>
    <row r="44" spans="1:44" ht="15" customHeight="1" thickBot="1" x14ac:dyDescent="0.3">
      <c r="A44" s="5" t="s">
        <v>0</v>
      </c>
      <c r="B44" s="28">
        <f>B43+C43</f>
        <v>70766031</v>
      </c>
      <c r="C44" s="30"/>
      <c r="D44" s="28">
        <f>D43+E43</f>
        <v>1104000</v>
      </c>
      <c r="E44" s="30"/>
      <c r="F44" s="28">
        <f>F43+G43</f>
        <v>3759250</v>
      </c>
      <c r="G44" s="30"/>
      <c r="H44" s="28">
        <f>H43+I43</f>
        <v>10907470.000000002</v>
      </c>
      <c r="I44" s="30"/>
      <c r="J44" s="28">
        <f>J43+K43</f>
        <v>0</v>
      </c>
      <c r="K44" s="30"/>
      <c r="L44" s="28">
        <f>L43+M43</f>
        <v>86536751</v>
      </c>
      <c r="M44" s="29"/>
      <c r="N44" s="23">
        <f>B44+D44+F44+H44+J44</f>
        <v>86536751</v>
      </c>
      <c r="P44" s="5" t="s">
        <v>0</v>
      </c>
      <c r="Q44" s="28">
        <f>Q43+R43</f>
        <v>8462</v>
      </c>
      <c r="R44" s="30"/>
      <c r="S44" s="28">
        <f>S43+T43</f>
        <v>92</v>
      </c>
      <c r="T44" s="30"/>
      <c r="U44" s="28">
        <f>U43+V43</f>
        <v>431</v>
      </c>
      <c r="V44" s="30"/>
      <c r="W44" s="28">
        <f>W43+X43</f>
        <v>4676</v>
      </c>
      <c r="X44" s="30"/>
      <c r="Y44" s="28">
        <f>Y43+Z43</f>
        <v>928</v>
      </c>
      <c r="Z44" s="30"/>
      <c r="AA44" s="28">
        <f>AA43+AB43</f>
        <v>14589</v>
      </c>
      <c r="AB44" s="29"/>
      <c r="AC44" s="23">
        <f>Q44+S44+U44+W44+Y44</f>
        <v>14589</v>
      </c>
      <c r="AE44" s="5" t="s">
        <v>0</v>
      </c>
      <c r="AF44" s="31">
        <f>IFERROR(B44/Q44,"N.A.")</f>
        <v>8362.8020562514776</v>
      </c>
      <c r="AG44" s="32"/>
      <c r="AH44" s="31">
        <f>IFERROR(D44/S44,"N.A.")</f>
        <v>12000</v>
      </c>
      <c r="AI44" s="32"/>
      <c r="AJ44" s="31">
        <f>IFERROR(F44/U44,"N.A.")</f>
        <v>8722.1577726218093</v>
      </c>
      <c r="AK44" s="32"/>
      <c r="AL44" s="31">
        <f>IFERROR(H44/W44,"N.A.")</f>
        <v>2332.6497005988026</v>
      </c>
      <c r="AM44" s="32"/>
      <c r="AN44" s="31">
        <f>IFERROR(J44/Y44,"N.A.")</f>
        <v>0</v>
      </c>
      <c r="AO44" s="32"/>
      <c r="AP44" s="31">
        <f>IFERROR(L44/AA44,"N.A.")</f>
        <v>5931.6437727054627</v>
      </c>
      <c r="AQ44" s="32"/>
      <c r="AR44" s="17">
        <f>IFERROR(N44/AC44, "N.A.")</f>
        <v>5931.6437727054627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4069950</v>
      </c>
      <c r="C15" s="2"/>
      <c r="D15" s="2">
        <v>6762180</v>
      </c>
      <c r="E15" s="2"/>
      <c r="F15" s="2">
        <v>5654500</v>
      </c>
      <c r="G15" s="2"/>
      <c r="H15" s="2">
        <v>17074785</v>
      </c>
      <c r="I15" s="2"/>
      <c r="J15" s="2">
        <v>0</v>
      </c>
      <c r="K15" s="2"/>
      <c r="L15" s="1">
        <f t="shared" ref="L15:M18" si="0">B15+D15+F15+H15+J15</f>
        <v>33561415</v>
      </c>
      <c r="M15" s="13">
        <f t="shared" si="0"/>
        <v>0</v>
      </c>
      <c r="N15" s="14">
        <f>L15+M15</f>
        <v>33561415</v>
      </c>
      <c r="P15" s="3" t="s">
        <v>12</v>
      </c>
      <c r="Q15" s="2">
        <v>405</v>
      </c>
      <c r="R15" s="2">
        <v>0</v>
      </c>
      <c r="S15" s="2">
        <v>863</v>
      </c>
      <c r="T15" s="2">
        <v>0</v>
      </c>
      <c r="U15" s="2">
        <v>832</v>
      </c>
      <c r="V15" s="2">
        <v>0</v>
      </c>
      <c r="W15" s="2">
        <v>2384</v>
      </c>
      <c r="X15" s="2">
        <v>0</v>
      </c>
      <c r="Y15" s="2">
        <v>588</v>
      </c>
      <c r="Z15" s="2">
        <v>0</v>
      </c>
      <c r="AA15" s="1">
        <f t="shared" ref="AA15:AB18" si="1">Q15+S15+U15+W15+Y15</f>
        <v>5072</v>
      </c>
      <c r="AB15" s="13">
        <f t="shared" si="1"/>
        <v>0</v>
      </c>
      <c r="AC15" s="14">
        <f>AA15+AB15</f>
        <v>5072</v>
      </c>
      <c r="AE15" s="3" t="s">
        <v>12</v>
      </c>
      <c r="AF15" s="2">
        <f t="shared" ref="AF15:AR18" si="2">IFERROR(B15/Q15, "N.A.")</f>
        <v>10049.259259259259</v>
      </c>
      <c r="AG15" s="2" t="str">
        <f t="shared" si="2"/>
        <v>N.A.</v>
      </c>
      <c r="AH15" s="2">
        <f t="shared" si="2"/>
        <v>7835.6662804171492</v>
      </c>
      <c r="AI15" s="2" t="str">
        <f t="shared" si="2"/>
        <v>N.A.</v>
      </c>
      <c r="AJ15" s="2">
        <f t="shared" si="2"/>
        <v>6796.2740384615381</v>
      </c>
      <c r="AK15" s="2" t="str">
        <f t="shared" si="2"/>
        <v>N.A.</v>
      </c>
      <c r="AL15" s="2">
        <f t="shared" si="2"/>
        <v>7162.2420302013425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6616.9982255520508</v>
      </c>
      <c r="AQ15" s="16" t="str">
        <f t="shared" si="2"/>
        <v>N.A.</v>
      </c>
      <c r="AR15" s="14">
        <f t="shared" si="2"/>
        <v>6616.9982255520508</v>
      </c>
    </row>
    <row r="16" spans="1:44" ht="15" customHeight="1" thickBot="1" x14ac:dyDescent="0.3">
      <c r="A16" s="3" t="s">
        <v>13</v>
      </c>
      <c r="B16" s="2">
        <v>5525680</v>
      </c>
      <c r="C16" s="2">
        <v>4740000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5525680</v>
      </c>
      <c r="M16" s="13">
        <f t="shared" si="0"/>
        <v>4740000</v>
      </c>
      <c r="N16" s="14">
        <f>L16+M16</f>
        <v>10265680</v>
      </c>
      <c r="P16" s="3" t="s">
        <v>13</v>
      </c>
      <c r="Q16" s="2">
        <v>1605</v>
      </c>
      <c r="R16" s="2">
        <v>474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1605</v>
      </c>
      <c r="AB16" s="13">
        <f t="shared" si="1"/>
        <v>474</v>
      </c>
      <c r="AC16" s="14">
        <f>AA16+AB16</f>
        <v>2079</v>
      </c>
      <c r="AE16" s="3" t="s">
        <v>13</v>
      </c>
      <c r="AF16" s="2">
        <f t="shared" si="2"/>
        <v>3442.7912772585669</v>
      </c>
      <c r="AG16" s="2">
        <f t="shared" si="2"/>
        <v>10000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3442.7912772585669</v>
      </c>
      <c r="AQ16" s="16">
        <f t="shared" si="2"/>
        <v>10000</v>
      </c>
      <c r="AR16" s="14">
        <f t="shared" si="2"/>
        <v>4937.7970177970174</v>
      </c>
    </row>
    <row r="17" spans="1:44" ht="15" customHeight="1" thickBot="1" x14ac:dyDescent="0.3">
      <c r="A17" s="3" t="s">
        <v>14</v>
      </c>
      <c r="B17" s="2">
        <v>16028900</v>
      </c>
      <c r="C17" s="2">
        <v>54898490.000000007</v>
      </c>
      <c r="D17" s="2">
        <v>799800</v>
      </c>
      <c r="E17" s="2">
        <v>1479200</v>
      </c>
      <c r="F17" s="2"/>
      <c r="G17" s="2">
        <v>2309100.0000000005</v>
      </c>
      <c r="H17" s="2"/>
      <c r="I17" s="2">
        <v>1836100.0000000002</v>
      </c>
      <c r="J17" s="2"/>
      <c r="K17" s="2"/>
      <c r="L17" s="1">
        <f t="shared" si="0"/>
        <v>16828700</v>
      </c>
      <c r="M17" s="13">
        <f t="shared" si="0"/>
        <v>60522890.000000007</v>
      </c>
      <c r="N17" s="14">
        <f>L17+M17</f>
        <v>77351590</v>
      </c>
      <c r="P17" s="3" t="s">
        <v>14</v>
      </c>
      <c r="Q17" s="2">
        <v>2059</v>
      </c>
      <c r="R17" s="2">
        <v>5961</v>
      </c>
      <c r="S17" s="2">
        <v>155</v>
      </c>
      <c r="T17" s="2">
        <v>172</v>
      </c>
      <c r="U17" s="2">
        <v>0</v>
      </c>
      <c r="V17" s="2">
        <v>290</v>
      </c>
      <c r="W17" s="2">
        <v>0</v>
      </c>
      <c r="X17" s="2">
        <v>262</v>
      </c>
      <c r="Y17" s="2">
        <v>0</v>
      </c>
      <c r="Z17" s="2">
        <v>0</v>
      </c>
      <c r="AA17" s="1">
        <f t="shared" si="1"/>
        <v>2214</v>
      </c>
      <c r="AB17" s="13">
        <f t="shared" si="1"/>
        <v>6685</v>
      </c>
      <c r="AC17" s="14">
        <f>AA17+AB17</f>
        <v>8899</v>
      </c>
      <c r="AE17" s="3" t="s">
        <v>14</v>
      </c>
      <c r="AF17" s="2">
        <f t="shared" si="2"/>
        <v>7784.7984458474984</v>
      </c>
      <c r="AG17" s="2">
        <f t="shared" si="2"/>
        <v>9209.6108035564521</v>
      </c>
      <c r="AH17" s="2">
        <f t="shared" si="2"/>
        <v>5160</v>
      </c>
      <c r="AI17" s="2">
        <f t="shared" si="2"/>
        <v>8600</v>
      </c>
      <c r="AJ17" s="2" t="str">
        <f t="shared" si="2"/>
        <v>N.A.</v>
      </c>
      <c r="AK17" s="2">
        <f t="shared" si="2"/>
        <v>7962.4137931034502</v>
      </c>
      <c r="AL17" s="2" t="str">
        <f t="shared" si="2"/>
        <v>N.A.</v>
      </c>
      <c r="AM17" s="2">
        <f t="shared" si="2"/>
        <v>7008.0152671755732</v>
      </c>
      <c r="AN17" s="2" t="str">
        <f t="shared" si="2"/>
        <v>N.A.</v>
      </c>
      <c r="AO17" s="2" t="str">
        <f t="shared" si="2"/>
        <v>N.A.</v>
      </c>
      <c r="AP17" s="15">
        <f t="shared" si="2"/>
        <v>7601.0388437217707</v>
      </c>
      <c r="AQ17" s="16">
        <f t="shared" si="2"/>
        <v>9053.5362752430829</v>
      </c>
      <c r="AR17" s="14">
        <f t="shared" si="2"/>
        <v>8692.1665355657933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4437600</v>
      </c>
      <c r="I18" s="2"/>
      <c r="J18" s="2"/>
      <c r="K18" s="2"/>
      <c r="L18" s="1">
        <f t="shared" si="0"/>
        <v>4437600</v>
      </c>
      <c r="M18" s="13">
        <f t="shared" si="0"/>
        <v>0</v>
      </c>
      <c r="N18" s="14">
        <f>L18+M18</f>
        <v>4437600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172</v>
      </c>
      <c r="X18" s="2">
        <v>0</v>
      </c>
      <c r="Y18" s="2">
        <v>0</v>
      </c>
      <c r="Z18" s="2">
        <v>0</v>
      </c>
      <c r="AA18" s="1">
        <f t="shared" si="1"/>
        <v>172</v>
      </c>
      <c r="AB18" s="13">
        <f t="shared" si="1"/>
        <v>0</v>
      </c>
      <c r="AC18" s="22">
        <f>AA18+AB18</f>
        <v>172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25800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25800</v>
      </c>
      <c r="AQ18" s="16" t="str">
        <f t="shared" si="2"/>
        <v>N.A.</v>
      </c>
      <c r="AR18" s="14">
        <f t="shared" si="2"/>
        <v>25800</v>
      </c>
    </row>
    <row r="19" spans="1:44" ht="15" customHeight="1" thickBot="1" x14ac:dyDescent="0.3">
      <c r="A19" s="4" t="s">
        <v>16</v>
      </c>
      <c r="B19" s="2">
        <v>25624530</v>
      </c>
      <c r="C19" s="2">
        <v>59638490.000000015</v>
      </c>
      <c r="D19" s="2">
        <v>7561980.0000000009</v>
      </c>
      <c r="E19" s="2">
        <v>1479200</v>
      </c>
      <c r="F19" s="2">
        <v>5654500</v>
      </c>
      <c r="G19" s="2">
        <v>2309100.0000000005</v>
      </c>
      <c r="H19" s="2">
        <v>21512384.999999996</v>
      </c>
      <c r="I19" s="2">
        <v>1836100.0000000002</v>
      </c>
      <c r="J19" s="2">
        <v>0</v>
      </c>
      <c r="K19" s="2"/>
      <c r="L19" s="1">
        <f t="shared" ref="L19" si="3">B19+D19+F19+H19+J19</f>
        <v>60353395</v>
      </c>
      <c r="M19" s="13">
        <f t="shared" ref="M19" si="4">C19+E19+G19+I19+K19</f>
        <v>65262890.000000015</v>
      </c>
      <c r="N19" s="22">
        <f>L19+M19</f>
        <v>125616285.00000001</v>
      </c>
      <c r="P19" s="4" t="s">
        <v>16</v>
      </c>
      <c r="Q19" s="2">
        <v>4069</v>
      </c>
      <c r="R19" s="2">
        <v>6435</v>
      </c>
      <c r="S19" s="2">
        <v>1018</v>
      </c>
      <c r="T19" s="2">
        <v>172</v>
      </c>
      <c r="U19" s="2">
        <v>832</v>
      </c>
      <c r="V19" s="2">
        <v>290</v>
      </c>
      <c r="W19" s="2">
        <v>2556</v>
      </c>
      <c r="X19" s="2">
        <v>262</v>
      </c>
      <c r="Y19" s="2">
        <v>588</v>
      </c>
      <c r="Z19" s="2">
        <v>0</v>
      </c>
      <c r="AA19" s="1">
        <f t="shared" ref="AA19" si="5">Q19+S19+U19+W19+Y19</f>
        <v>9063</v>
      </c>
      <c r="AB19" s="13">
        <f t="shared" ref="AB19" si="6">R19+T19+V19+X19+Z19</f>
        <v>7159</v>
      </c>
      <c r="AC19" s="14">
        <f>AA19+AB19</f>
        <v>16222</v>
      </c>
      <c r="AE19" s="4" t="s">
        <v>16</v>
      </c>
      <c r="AF19" s="2">
        <f t="shared" ref="AF19:AO19" si="7">IFERROR(B19/Q19, "N.A.")</f>
        <v>6297.5006144015724</v>
      </c>
      <c r="AG19" s="2">
        <f t="shared" si="7"/>
        <v>9267.8306138306161</v>
      </c>
      <c r="AH19" s="2">
        <f t="shared" si="7"/>
        <v>7428.2711198428296</v>
      </c>
      <c r="AI19" s="2">
        <f t="shared" si="7"/>
        <v>8600</v>
      </c>
      <c r="AJ19" s="2">
        <f t="shared" si="7"/>
        <v>6796.2740384615381</v>
      </c>
      <c r="AK19" s="2">
        <f t="shared" si="7"/>
        <v>7962.4137931034502</v>
      </c>
      <c r="AL19" s="2">
        <f t="shared" si="7"/>
        <v>8416.4260563380267</v>
      </c>
      <c r="AM19" s="2">
        <f t="shared" si="7"/>
        <v>7008.0152671755732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6659.3175548935233</v>
      </c>
      <c r="AQ19" s="16">
        <f t="shared" ref="AQ19" si="9">IFERROR(M19/AB19, "N.A.")</f>
        <v>9116.2019835172523</v>
      </c>
      <c r="AR19" s="14">
        <f t="shared" ref="AR19" si="10">IFERROR(N19/AC19, "N.A.")</f>
        <v>7743.5756996671198</v>
      </c>
    </row>
    <row r="20" spans="1:44" ht="15" customHeight="1" thickBot="1" x14ac:dyDescent="0.3">
      <c r="A20" s="5" t="s">
        <v>0</v>
      </c>
      <c r="B20" s="28">
        <f>B19+C19</f>
        <v>85263020.000000015</v>
      </c>
      <c r="C20" s="30"/>
      <c r="D20" s="28">
        <f>D19+E19</f>
        <v>9041180</v>
      </c>
      <c r="E20" s="30"/>
      <c r="F20" s="28">
        <f>F19+G19</f>
        <v>7963600</v>
      </c>
      <c r="G20" s="30"/>
      <c r="H20" s="28">
        <f>H19+I19</f>
        <v>23348484.999999996</v>
      </c>
      <c r="I20" s="30"/>
      <c r="J20" s="28">
        <f>J19+K19</f>
        <v>0</v>
      </c>
      <c r="K20" s="30"/>
      <c r="L20" s="28">
        <f>L19+M19</f>
        <v>125616285.00000001</v>
      </c>
      <c r="M20" s="29"/>
      <c r="N20" s="23">
        <f>B20+D20+F20+H20+J20</f>
        <v>125616285.00000001</v>
      </c>
      <c r="P20" s="5" t="s">
        <v>0</v>
      </c>
      <c r="Q20" s="28">
        <f>Q19+R19</f>
        <v>10504</v>
      </c>
      <c r="R20" s="30"/>
      <c r="S20" s="28">
        <f>S19+T19</f>
        <v>1190</v>
      </c>
      <c r="T20" s="30"/>
      <c r="U20" s="28">
        <f>U19+V19</f>
        <v>1122</v>
      </c>
      <c r="V20" s="30"/>
      <c r="W20" s="28">
        <f>W19+X19</f>
        <v>2818</v>
      </c>
      <c r="X20" s="30"/>
      <c r="Y20" s="28">
        <f>Y19+Z19</f>
        <v>588</v>
      </c>
      <c r="Z20" s="30"/>
      <c r="AA20" s="28">
        <f>AA19+AB19</f>
        <v>16222</v>
      </c>
      <c r="AB20" s="30"/>
      <c r="AC20" s="24">
        <f>Q20+S20+U20+W20+Y20</f>
        <v>16222</v>
      </c>
      <c r="AE20" s="5" t="s">
        <v>0</v>
      </c>
      <c r="AF20" s="31">
        <f>IFERROR(B20/Q20,"N.A.")</f>
        <v>8117.195354150801</v>
      </c>
      <c r="AG20" s="32"/>
      <c r="AH20" s="31">
        <f>IFERROR(D20/S20,"N.A.")</f>
        <v>7597.6302521008402</v>
      </c>
      <c r="AI20" s="32"/>
      <c r="AJ20" s="31">
        <f>IFERROR(F20/U20,"N.A.")</f>
        <v>7097.6827094474156</v>
      </c>
      <c r="AK20" s="32"/>
      <c r="AL20" s="31">
        <f>IFERROR(H20/W20,"N.A.")</f>
        <v>8285.4808374733839</v>
      </c>
      <c r="AM20" s="32"/>
      <c r="AN20" s="31">
        <f>IFERROR(J20/Y20,"N.A.")</f>
        <v>0</v>
      </c>
      <c r="AO20" s="32"/>
      <c r="AP20" s="31">
        <f>IFERROR(L20/AA20,"N.A.")</f>
        <v>7743.5756996671198</v>
      </c>
      <c r="AQ20" s="32"/>
      <c r="AR20" s="17">
        <f>IFERROR(N20/AC20, "N.A.")</f>
        <v>7743.5756996671198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4069950</v>
      </c>
      <c r="C27" s="2"/>
      <c r="D27" s="2">
        <v>6762180</v>
      </c>
      <c r="E27" s="2"/>
      <c r="F27" s="2">
        <v>5654500</v>
      </c>
      <c r="G27" s="2"/>
      <c r="H27" s="2">
        <v>16844820</v>
      </c>
      <c r="I27" s="2"/>
      <c r="J27" s="2">
        <v>0</v>
      </c>
      <c r="K27" s="2"/>
      <c r="L27" s="1">
        <f t="shared" ref="L27:M30" si="11">B27+D27+F27+H27+J27</f>
        <v>33331450</v>
      </c>
      <c r="M27" s="13">
        <f t="shared" si="11"/>
        <v>0</v>
      </c>
      <c r="N27" s="14">
        <f>L27+M27</f>
        <v>33331450</v>
      </c>
      <c r="P27" s="3" t="s">
        <v>12</v>
      </c>
      <c r="Q27" s="2">
        <v>360</v>
      </c>
      <c r="R27" s="2">
        <v>0</v>
      </c>
      <c r="S27" s="2">
        <v>863</v>
      </c>
      <c r="T27" s="2">
        <v>0</v>
      </c>
      <c r="U27" s="2">
        <v>832</v>
      </c>
      <c r="V27" s="2">
        <v>0</v>
      </c>
      <c r="W27" s="2">
        <v>1967</v>
      </c>
      <c r="X27" s="2">
        <v>0</v>
      </c>
      <c r="Y27" s="2">
        <v>294</v>
      </c>
      <c r="Z27" s="2">
        <v>0</v>
      </c>
      <c r="AA27" s="1">
        <f t="shared" ref="AA27:AB30" si="12">Q27+S27+U27+W27+Y27</f>
        <v>4316</v>
      </c>
      <c r="AB27" s="13">
        <f t="shared" si="12"/>
        <v>0</v>
      </c>
      <c r="AC27" s="14">
        <f>AA27+AB27</f>
        <v>4316</v>
      </c>
      <c r="AE27" s="3" t="s">
        <v>12</v>
      </c>
      <c r="AF27" s="2">
        <f t="shared" ref="AF27:AR30" si="13">IFERROR(B27/Q27, "N.A.")</f>
        <v>11305.416666666666</v>
      </c>
      <c r="AG27" s="2" t="str">
        <f t="shared" si="13"/>
        <v>N.A.</v>
      </c>
      <c r="AH27" s="2">
        <f t="shared" si="13"/>
        <v>7835.6662804171492</v>
      </c>
      <c r="AI27" s="2" t="str">
        <f t="shared" si="13"/>
        <v>N.A.</v>
      </c>
      <c r="AJ27" s="2">
        <f t="shared" si="13"/>
        <v>6796.2740384615381</v>
      </c>
      <c r="AK27" s="2" t="str">
        <f t="shared" si="13"/>
        <v>N.A.</v>
      </c>
      <c r="AL27" s="2">
        <f t="shared" si="13"/>
        <v>8563.7112353838329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7722.7641334569043</v>
      </c>
      <c r="AQ27" s="16" t="str">
        <f t="shared" si="13"/>
        <v>N.A.</v>
      </c>
      <c r="AR27" s="14">
        <f t="shared" si="13"/>
        <v>7722.7641334569043</v>
      </c>
    </row>
    <row r="28" spans="1:44" ht="15" customHeight="1" thickBot="1" x14ac:dyDescent="0.3">
      <c r="A28" s="3" t="s">
        <v>13</v>
      </c>
      <c r="B28" s="2">
        <v>720000</v>
      </c>
      <c r="C28" s="2">
        <v>4740000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720000</v>
      </c>
      <c r="M28" s="13">
        <f t="shared" si="11"/>
        <v>4740000</v>
      </c>
      <c r="N28" s="14">
        <f>L28+M28</f>
        <v>5460000</v>
      </c>
      <c r="P28" s="3" t="s">
        <v>13</v>
      </c>
      <c r="Q28" s="2">
        <v>45</v>
      </c>
      <c r="R28" s="2">
        <v>474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45</v>
      </c>
      <c r="AB28" s="13">
        <f t="shared" si="12"/>
        <v>474</v>
      </c>
      <c r="AC28" s="14">
        <f>AA28+AB28</f>
        <v>519</v>
      </c>
      <c r="AE28" s="3" t="s">
        <v>13</v>
      </c>
      <c r="AF28" s="2">
        <f t="shared" si="13"/>
        <v>16000</v>
      </c>
      <c r="AG28" s="2">
        <f t="shared" si="13"/>
        <v>10000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16000</v>
      </c>
      <c r="AQ28" s="16">
        <f t="shared" si="13"/>
        <v>10000</v>
      </c>
      <c r="AR28" s="14">
        <f t="shared" si="13"/>
        <v>10520.231213872832</v>
      </c>
    </row>
    <row r="29" spans="1:44" ht="15" customHeight="1" thickBot="1" x14ac:dyDescent="0.3">
      <c r="A29" s="3" t="s">
        <v>14</v>
      </c>
      <c r="B29" s="2">
        <v>14785550</v>
      </c>
      <c r="C29" s="2">
        <v>41192440</v>
      </c>
      <c r="D29" s="2">
        <v>799800</v>
      </c>
      <c r="E29" s="2"/>
      <c r="F29" s="2"/>
      <c r="G29" s="2">
        <v>2154300</v>
      </c>
      <c r="H29" s="2"/>
      <c r="I29" s="2">
        <v>58050</v>
      </c>
      <c r="J29" s="2"/>
      <c r="K29" s="2"/>
      <c r="L29" s="1">
        <f t="shared" si="11"/>
        <v>15585350</v>
      </c>
      <c r="M29" s="13">
        <f t="shared" si="11"/>
        <v>43404790</v>
      </c>
      <c r="N29" s="14">
        <f>L29+M29</f>
        <v>58990140</v>
      </c>
      <c r="P29" s="3" t="s">
        <v>14</v>
      </c>
      <c r="Q29" s="2">
        <v>1924</v>
      </c>
      <c r="R29" s="2">
        <v>4008</v>
      </c>
      <c r="S29" s="2">
        <v>155</v>
      </c>
      <c r="T29" s="2">
        <v>0</v>
      </c>
      <c r="U29" s="2">
        <v>0</v>
      </c>
      <c r="V29" s="2">
        <v>245</v>
      </c>
      <c r="W29" s="2">
        <v>0</v>
      </c>
      <c r="X29" s="2">
        <v>45</v>
      </c>
      <c r="Y29" s="2">
        <v>0</v>
      </c>
      <c r="Z29" s="2">
        <v>0</v>
      </c>
      <c r="AA29" s="1">
        <f t="shared" si="12"/>
        <v>2079</v>
      </c>
      <c r="AB29" s="13">
        <f t="shared" si="12"/>
        <v>4298</v>
      </c>
      <c r="AC29" s="14">
        <f>AA29+AB29</f>
        <v>6377</v>
      </c>
      <c r="AE29" s="3" t="s">
        <v>14</v>
      </c>
      <c r="AF29" s="2">
        <f t="shared" si="13"/>
        <v>7684.7972972972975</v>
      </c>
      <c r="AG29" s="2">
        <f t="shared" si="13"/>
        <v>10277.554890219561</v>
      </c>
      <c r="AH29" s="2">
        <f t="shared" si="13"/>
        <v>5160</v>
      </c>
      <c r="AI29" s="2" t="str">
        <f t="shared" si="13"/>
        <v>N.A.</v>
      </c>
      <c r="AJ29" s="2" t="str">
        <f t="shared" si="13"/>
        <v>N.A.</v>
      </c>
      <c r="AK29" s="2">
        <f t="shared" si="13"/>
        <v>8793.0612244897966</v>
      </c>
      <c r="AL29" s="2" t="str">
        <f t="shared" si="13"/>
        <v>N.A.</v>
      </c>
      <c r="AM29" s="2">
        <f t="shared" si="13"/>
        <v>1290</v>
      </c>
      <c r="AN29" s="2" t="str">
        <f t="shared" si="13"/>
        <v>N.A.</v>
      </c>
      <c r="AO29" s="2" t="str">
        <f t="shared" si="13"/>
        <v>N.A.</v>
      </c>
      <c r="AP29" s="15">
        <f t="shared" si="13"/>
        <v>7496.5608465608466</v>
      </c>
      <c r="AQ29" s="16">
        <f t="shared" si="13"/>
        <v>10098.834341554211</v>
      </c>
      <c r="AR29" s="14">
        <f t="shared" si="13"/>
        <v>9250.4531911557151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4437600</v>
      </c>
      <c r="I30" s="2"/>
      <c r="J30" s="2"/>
      <c r="K30" s="2"/>
      <c r="L30" s="1">
        <f t="shared" si="11"/>
        <v>4437600</v>
      </c>
      <c r="M30" s="13">
        <f t="shared" si="11"/>
        <v>0</v>
      </c>
      <c r="N30" s="14">
        <f>L30+M30</f>
        <v>4437600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172</v>
      </c>
      <c r="X30" s="2">
        <v>0</v>
      </c>
      <c r="Y30" s="2">
        <v>0</v>
      </c>
      <c r="Z30" s="2">
        <v>0</v>
      </c>
      <c r="AA30" s="1">
        <f t="shared" si="12"/>
        <v>172</v>
      </c>
      <c r="AB30" s="13">
        <f t="shared" si="12"/>
        <v>0</v>
      </c>
      <c r="AC30" s="22">
        <f>AA30+AB30</f>
        <v>172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25800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25800</v>
      </c>
      <c r="AQ30" s="16" t="str">
        <f t="shared" si="13"/>
        <v>N.A.</v>
      </c>
      <c r="AR30" s="14">
        <f t="shared" si="13"/>
        <v>25800</v>
      </c>
    </row>
    <row r="31" spans="1:44" ht="15" customHeight="1" thickBot="1" x14ac:dyDescent="0.3">
      <c r="A31" s="4" t="s">
        <v>16</v>
      </c>
      <c r="B31" s="2">
        <v>19575499.999999996</v>
      </c>
      <c r="C31" s="2">
        <v>45932440.000000007</v>
      </c>
      <c r="D31" s="2">
        <v>7561980.0000000009</v>
      </c>
      <c r="E31" s="2"/>
      <c r="F31" s="2">
        <v>5654500</v>
      </c>
      <c r="G31" s="2">
        <v>2154300</v>
      </c>
      <c r="H31" s="2">
        <v>21282419.999999996</v>
      </c>
      <c r="I31" s="2">
        <v>58050</v>
      </c>
      <c r="J31" s="2">
        <v>0</v>
      </c>
      <c r="K31" s="2"/>
      <c r="L31" s="1">
        <f t="shared" ref="L31" si="14">B31+D31+F31+H31+J31</f>
        <v>54074399.999999993</v>
      </c>
      <c r="M31" s="13">
        <f t="shared" ref="M31" si="15">C31+E31+G31+I31+K31</f>
        <v>48144790.000000007</v>
      </c>
      <c r="N31" s="22">
        <f>L31+M31</f>
        <v>102219190</v>
      </c>
      <c r="P31" s="4" t="s">
        <v>16</v>
      </c>
      <c r="Q31" s="2">
        <v>2329</v>
      </c>
      <c r="R31" s="2">
        <v>4482</v>
      </c>
      <c r="S31" s="2">
        <v>1018</v>
      </c>
      <c r="T31" s="2">
        <v>0</v>
      </c>
      <c r="U31" s="2">
        <v>832</v>
      </c>
      <c r="V31" s="2">
        <v>245</v>
      </c>
      <c r="W31" s="2">
        <v>2139</v>
      </c>
      <c r="X31" s="2">
        <v>45</v>
      </c>
      <c r="Y31" s="2">
        <v>294</v>
      </c>
      <c r="Z31" s="2">
        <v>0</v>
      </c>
      <c r="AA31" s="1">
        <f t="shared" ref="AA31" si="16">Q31+S31+U31+W31+Y31</f>
        <v>6612</v>
      </c>
      <c r="AB31" s="13">
        <f t="shared" ref="AB31" si="17">R31+T31+V31+X31+Z31</f>
        <v>4772</v>
      </c>
      <c r="AC31" s="14">
        <f>AA31+AB31</f>
        <v>11384</v>
      </c>
      <c r="AE31" s="4" t="s">
        <v>16</v>
      </c>
      <c r="AF31" s="2">
        <f t="shared" ref="AF31:AO31" si="18">IFERROR(B31/Q31, "N.A.")</f>
        <v>8405.109489051094</v>
      </c>
      <c r="AG31" s="2">
        <f t="shared" si="18"/>
        <v>10248.201695671576</v>
      </c>
      <c r="AH31" s="2">
        <f t="shared" si="18"/>
        <v>7428.2711198428296</v>
      </c>
      <c r="AI31" s="2" t="str">
        <f t="shared" si="18"/>
        <v>N.A.</v>
      </c>
      <c r="AJ31" s="2">
        <f t="shared" si="18"/>
        <v>6796.2740384615381</v>
      </c>
      <c r="AK31" s="2">
        <f t="shared" si="18"/>
        <v>8793.0612244897966</v>
      </c>
      <c r="AL31" s="2">
        <f t="shared" si="18"/>
        <v>9949.7054698457214</v>
      </c>
      <c r="AM31" s="2">
        <f t="shared" si="18"/>
        <v>1290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8178.2214156079845</v>
      </c>
      <c r="AQ31" s="16">
        <f t="shared" ref="AQ31" si="20">IFERROR(M31/AB31, "N.A.")</f>
        <v>10089.017183570832</v>
      </c>
      <c r="AR31" s="14">
        <f t="shared" ref="AR31" si="21">IFERROR(N31/AC31, "N.A.")</f>
        <v>8979.1979971890378</v>
      </c>
    </row>
    <row r="32" spans="1:44" ht="15" customHeight="1" thickBot="1" x14ac:dyDescent="0.3">
      <c r="A32" s="5" t="s">
        <v>0</v>
      </c>
      <c r="B32" s="28">
        <f>B31+C31</f>
        <v>65507940</v>
      </c>
      <c r="C32" s="30"/>
      <c r="D32" s="28">
        <f>D31+E31</f>
        <v>7561980.0000000009</v>
      </c>
      <c r="E32" s="30"/>
      <c r="F32" s="28">
        <f>F31+G31</f>
        <v>7808800</v>
      </c>
      <c r="G32" s="30"/>
      <c r="H32" s="28">
        <f>H31+I31</f>
        <v>21340469.999999996</v>
      </c>
      <c r="I32" s="30"/>
      <c r="J32" s="28">
        <f>J31+K31</f>
        <v>0</v>
      </c>
      <c r="K32" s="30"/>
      <c r="L32" s="28">
        <f>L31+M31</f>
        <v>102219190</v>
      </c>
      <c r="M32" s="29"/>
      <c r="N32" s="23">
        <f>B32+D32+F32+H32+J32</f>
        <v>102219190</v>
      </c>
      <c r="P32" s="5" t="s">
        <v>0</v>
      </c>
      <c r="Q32" s="28">
        <f>Q31+R31</f>
        <v>6811</v>
      </c>
      <c r="R32" s="30"/>
      <c r="S32" s="28">
        <f>S31+T31</f>
        <v>1018</v>
      </c>
      <c r="T32" s="30"/>
      <c r="U32" s="28">
        <f>U31+V31</f>
        <v>1077</v>
      </c>
      <c r="V32" s="30"/>
      <c r="W32" s="28">
        <f>W31+X31</f>
        <v>2184</v>
      </c>
      <c r="X32" s="30"/>
      <c r="Y32" s="28">
        <f>Y31+Z31</f>
        <v>294</v>
      </c>
      <c r="Z32" s="30"/>
      <c r="AA32" s="28">
        <f>AA31+AB31</f>
        <v>11384</v>
      </c>
      <c r="AB32" s="30"/>
      <c r="AC32" s="24">
        <f>Q32+S32+U32+W32+Y32</f>
        <v>11384</v>
      </c>
      <c r="AE32" s="5" t="s">
        <v>0</v>
      </c>
      <c r="AF32" s="31">
        <f>IFERROR(B32/Q32,"N.A.")</f>
        <v>9617.962120099839</v>
      </c>
      <c r="AG32" s="32"/>
      <c r="AH32" s="31">
        <f>IFERROR(D32/S32,"N.A.")</f>
        <v>7428.2711198428296</v>
      </c>
      <c r="AI32" s="32"/>
      <c r="AJ32" s="31">
        <f>IFERROR(F32/U32,"N.A.")</f>
        <v>7250.5106778087284</v>
      </c>
      <c r="AK32" s="32"/>
      <c r="AL32" s="31">
        <f>IFERROR(H32/W32,"N.A.")</f>
        <v>9771.2774725274703</v>
      </c>
      <c r="AM32" s="32"/>
      <c r="AN32" s="31">
        <f>IFERROR(J32/Y32,"N.A.")</f>
        <v>0</v>
      </c>
      <c r="AO32" s="32"/>
      <c r="AP32" s="31">
        <f>IFERROR(L32/AA32,"N.A.")</f>
        <v>8979.1979971890378</v>
      </c>
      <c r="AQ32" s="32"/>
      <c r="AR32" s="17">
        <f>IFERROR(N32/AC32, "N.A.")</f>
        <v>8979.1979971890378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229965</v>
      </c>
      <c r="I39" s="2"/>
      <c r="J39" s="2">
        <v>0</v>
      </c>
      <c r="K39" s="2"/>
      <c r="L39" s="1">
        <f t="shared" ref="L39:M42" si="22">B39+D39+F39+H39+J39</f>
        <v>229965</v>
      </c>
      <c r="M39" s="13">
        <f t="shared" si="22"/>
        <v>0</v>
      </c>
      <c r="N39" s="14">
        <f>L39+M39</f>
        <v>229965</v>
      </c>
      <c r="P39" s="3" t="s">
        <v>12</v>
      </c>
      <c r="Q39" s="2">
        <v>45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417</v>
      </c>
      <c r="X39" s="2">
        <v>0</v>
      </c>
      <c r="Y39" s="2">
        <v>294</v>
      </c>
      <c r="Z39" s="2">
        <v>0</v>
      </c>
      <c r="AA39" s="1">
        <f t="shared" ref="AA39:AB42" si="23">Q39+S39+U39+W39+Y39</f>
        <v>756</v>
      </c>
      <c r="AB39" s="13">
        <f t="shared" si="23"/>
        <v>0</v>
      </c>
      <c r="AC39" s="14">
        <f>AA39+AB39</f>
        <v>756</v>
      </c>
      <c r="AE39" s="3" t="s">
        <v>12</v>
      </c>
      <c r="AF39" s="2">
        <f t="shared" ref="AF39:AR42" si="24">IFERROR(B39/Q39, "N.A.")</f>
        <v>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551.47482014388493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304.18650793650795</v>
      </c>
      <c r="AQ39" s="16" t="str">
        <f t="shared" si="24"/>
        <v>N.A.</v>
      </c>
      <c r="AR39" s="14">
        <f t="shared" si="24"/>
        <v>304.18650793650795</v>
      </c>
    </row>
    <row r="40" spans="1:44" ht="15" customHeight="1" thickBot="1" x14ac:dyDescent="0.3">
      <c r="A40" s="3" t="s">
        <v>13</v>
      </c>
      <c r="B40" s="2">
        <v>4805680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4805680</v>
      </c>
      <c r="M40" s="13">
        <f t="shared" si="22"/>
        <v>0</v>
      </c>
      <c r="N40" s="14">
        <f>L40+M40</f>
        <v>4805680</v>
      </c>
      <c r="P40" s="3" t="s">
        <v>13</v>
      </c>
      <c r="Q40" s="2">
        <v>1560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1560</v>
      </c>
      <c r="AB40" s="13">
        <f t="shared" si="23"/>
        <v>0</v>
      </c>
      <c r="AC40" s="14">
        <f>AA40+AB40</f>
        <v>1560</v>
      </c>
      <c r="AE40" s="3" t="s">
        <v>13</v>
      </c>
      <c r="AF40" s="2">
        <f t="shared" si="24"/>
        <v>3080.5641025641025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3080.5641025641025</v>
      </c>
      <c r="AQ40" s="16" t="str">
        <f t="shared" si="24"/>
        <v>N.A.</v>
      </c>
      <c r="AR40" s="14">
        <f t="shared" si="24"/>
        <v>3080.5641025641025</v>
      </c>
    </row>
    <row r="41" spans="1:44" ht="15" customHeight="1" thickBot="1" x14ac:dyDescent="0.3">
      <c r="A41" s="3" t="s">
        <v>14</v>
      </c>
      <c r="B41" s="2">
        <v>1243350</v>
      </c>
      <c r="C41" s="2">
        <v>13706050.000000002</v>
      </c>
      <c r="D41" s="2"/>
      <c r="E41" s="2">
        <v>1479200</v>
      </c>
      <c r="F41" s="2"/>
      <c r="G41" s="2">
        <v>154800</v>
      </c>
      <c r="H41" s="2"/>
      <c r="I41" s="2">
        <v>1778050</v>
      </c>
      <c r="J41" s="2"/>
      <c r="K41" s="2"/>
      <c r="L41" s="1">
        <f t="shared" si="22"/>
        <v>1243350</v>
      </c>
      <c r="M41" s="13">
        <f t="shared" si="22"/>
        <v>17118100</v>
      </c>
      <c r="N41" s="14">
        <f>L41+M41</f>
        <v>18361450</v>
      </c>
      <c r="P41" s="3" t="s">
        <v>14</v>
      </c>
      <c r="Q41" s="2">
        <v>135</v>
      </c>
      <c r="R41" s="2">
        <v>1953</v>
      </c>
      <c r="S41" s="2">
        <v>0</v>
      </c>
      <c r="T41" s="2">
        <v>172</v>
      </c>
      <c r="U41" s="2">
        <v>0</v>
      </c>
      <c r="V41" s="2">
        <v>45</v>
      </c>
      <c r="W41" s="2">
        <v>0</v>
      </c>
      <c r="X41" s="2">
        <v>217</v>
      </c>
      <c r="Y41" s="2">
        <v>0</v>
      </c>
      <c r="Z41" s="2">
        <v>0</v>
      </c>
      <c r="AA41" s="1">
        <f t="shared" si="23"/>
        <v>135</v>
      </c>
      <c r="AB41" s="13">
        <f t="shared" si="23"/>
        <v>2387</v>
      </c>
      <c r="AC41" s="14">
        <f>AA41+AB41</f>
        <v>2522</v>
      </c>
      <c r="AE41" s="3" t="s">
        <v>14</v>
      </c>
      <c r="AF41" s="2">
        <f t="shared" si="24"/>
        <v>9210</v>
      </c>
      <c r="AG41" s="2">
        <f t="shared" si="24"/>
        <v>7017.9467485919113</v>
      </c>
      <c r="AH41" s="2" t="str">
        <f t="shared" si="24"/>
        <v>N.A.</v>
      </c>
      <c r="AI41" s="2">
        <f t="shared" si="24"/>
        <v>8600</v>
      </c>
      <c r="AJ41" s="2" t="str">
        <f t="shared" si="24"/>
        <v>N.A.</v>
      </c>
      <c r="AK41" s="2">
        <f t="shared" si="24"/>
        <v>3440</v>
      </c>
      <c r="AL41" s="2" t="str">
        <f t="shared" si="24"/>
        <v>N.A.</v>
      </c>
      <c r="AM41" s="2">
        <f t="shared" si="24"/>
        <v>8193.7788018433184</v>
      </c>
      <c r="AN41" s="2" t="str">
        <f t="shared" si="24"/>
        <v>N.A.</v>
      </c>
      <c r="AO41" s="2" t="str">
        <f t="shared" si="24"/>
        <v>N.A.</v>
      </c>
      <c r="AP41" s="15">
        <f t="shared" si="24"/>
        <v>9210</v>
      </c>
      <c r="AQ41" s="16">
        <f t="shared" si="24"/>
        <v>7171.3866778382908</v>
      </c>
      <c r="AR41" s="14">
        <f t="shared" si="24"/>
        <v>7280.5114988104679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6049030</v>
      </c>
      <c r="C43" s="2">
        <v>13706050.000000002</v>
      </c>
      <c r="D43" s="2"/>
      <c r="E43" s="2">
        <v>1479200</v>
      </c>
      <c r="F43" s="2"/>
      <c r="G43" s="2">
        <v>154800</v>
      </c>
      <c r="H43" s="2">
        <v>229965</v>
      </c>
      <c r="I43" s="2">
        <v>1778050</v>
      </c>
      <c r="J43" s="2">
        <v>0</v>
      </c>
      <c r="K43" s="2"/>
      <c r="L43" s="1">
        <f t="shared" ref="L43" si="25">B43+D43+F43+H43+J43</f>
        <v>6278995</v>
      </c>
      <c r="M43" s="13">
        <f t="shared" ref="M43" si="26">C43+E43+G43+I43+K43</f>
        <v>17118100</v>
      </c>
      <c r="N43" s="22">
        <f>L43+M43</f>
        <v>23397095</v>
      </c>
      <c r="P43" s="4" t="s">
        <v>16</v>
      </c>
      <c r="Q43" s="2">
        <v>1740</v>
      </c>
      <c r="R43" s="2">
        <v>1953</v>
      </c>
      <c r="S43" s="2">
        <v>0</v>
      </c>
      <c r="T43" s="2">
        <v>172</v>
      </c>
      <c r="U43" s="2">
        <v>0</v>
      </c>
      <c r="V43" s="2">
        <v>45</v>
      </c>
      <c r="W43" s="2">
        <v>417</v>
      </c>
      <c r="X43" s="2">
        <v>217</v>
      </c>
      <c r="Y43" s="2">
        <v>294</v>
      </c>
      <c r="Z43" s="2">
        <v>0</v>
      </c>
      <c r="AA43" s="1">
        <f t="shared" ref="AA43" si="27">Q43+S43+U43+W43+Y43</f>
        <v>2451</v>
      </c>
      <c r="AB43" s="13">
        <f t="shared" ref="AB43" si="28">R43+T43+V43+X43+Z43</f>
        <v>2387</v>
      </c>
      <c r="AC43" s="22">
        <f>AA43+AB43</f>
        <v>4838</v>
      </c>
      <c r="AE43" s="4" t="s">
        <v>16</v>
      </c>
      <c r="AF43" s="2">
        <f t="shared" ref="AF43:AO43" si="29">IFERROR(B43/Q43, "N.A.")</f>
        <v>3476.4540229885056</v>
      </c>
      <c r="AG43" s="2">
        <f t="shared" si="29"/>
        <v>7017.9467485919113</v>
      </c>
      <c r="AH43" s="2" t="str">
        <f t="shared" si="29"/>
        <v>N.A.</v>
      </c>
      <c r="AI43" s="2">
        <f t="shared" si="29"/>
        <v>8600</v>
      </c>
      <c r="AJ43" s="2" t="str">
        <f t="shared" si="29"/>
        <v>N.A.</v>
      </c>
      <c r="AK43" s="2">
        <f t="shared" si="29"/>
        <v>3440</v>
      </c>
      <c r="AL43" s="2">
        <f t="shared" si="29"/>
        <v>551.47482014388493</v>
      </c>
      <c r="AM43" s="2">
        <f t="shared" si="29"/>
        <v>8193.7788018433184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2561.8094655242758</v>
      </c>
      <c r="AQ43" s="16">
        <f t="shared" ref="AQ43" si="31">IFERROR(M43/AB43, "N.A.")</f>
        <v>7171.3866778382908</v>
      </c>
      <c r="AR43" s="14">
        <f t="shared" ref="AR43" si="32">IFERROR(N43/AC43, "N.A.")</f>
        <v>4836.108929309632</v>
      </c>
    </row>
    <row r="44" spans="1:44" ht="15" customHeight="1" thickBot="1" x14ac:dyDescent="0.3">
      <c r="A44" s="5" t="s">
        <v>0</v>
      </c>
      <c r="B44" s="28">
        <f>B43+C43</f>
        <v>19755080</v>
      </c>
      <c r="C44" s="30"/>
      <c r="D44" s="28">
        <f>D43+E43</f>
        <v>1479200</v>
      </c>
      <c r="E44" s="30"/>
      <c r="F44" s="28">
        <f>F43+G43</f>
        <v>154800</v>
      </c>
      <c r="G44" s="30"/>
      <c r="H44" s="28">
        <f>H43+I43</f>
        <v>2008015</v>
      </c>
      <c r="I44" s="30"/>
      <c r="J44" s="28">
        <f>J43+K43</f>
        <v>0</v>
      </c>
      <c r="K44" s="30"/>
      <c r="L44" s="28">
        <f>L43+M43</f>
        <v>23397095</v>
      </c>
      <c r="M44" s="29"/>
      <c r="N44" s="23">
        <f>B44+D44+F44+H44+J44</f>
        <v>23397095</v>
      </c>
      <c r="P44" s="5" t="s">
        <v>0</v>
      </c>
      <c r="Q44" s="28">
        <f>Q43+R43</f>
        <v>3693</v>
      </c>
      <c r="R44" s="30"/>
      <c r="S44" s="28">
        <f>S43+T43</f>
        <v>172</v>
      </c>
      <c r="T44" s="30"/>
      <c r="U44" s="28">
        <f>U43+V43</f>
        <v>45</v>
      </c>
      <c r="V44" s="30"/>
      <c r="W44" s="28">
        <f>W43+X43</f>
        <v>634</v>
      </c>
      <c r="X44" s="30"/>
      <c r="Y44" s="28">
        <f>Y43+Z43</f>
        <v>294</v>
      </c>
      <c r="Z44" s="30"/>
      <c r="AA44" s="28">
        <f>AA43+AB43</f>
        <v>4838</v>
      </c>
      <c r="AB44" s="29"/>
      <c r="AC44" s="23">
        <f>Q44+S44+U44+W44+Y44</f>
        <v>4838</v>
      </c>
      <c r="AE44" s="5" t="s">
        <v>0</v>
      </c>
      <c r="AF44" s="31">
        <f>IFERROR(B44/Q44,"N.A.")</f>
        <v>5349.3311670728408</v>
      </c>
      <c r="AG44" s="32"/>
      <c r="AH44" s="31">
        <f>IFERROR(D44/S44,"N.A.")</f>
        <v>8600</v>
      </c>
      <c r="AI44" s="32"/>
      <c r="AJ44" s="31">
        <f>IFERROR(F44/U44,"N.A.")</f>
        <v>3440</v>
      </c>
      <c r="AK44" s="32"/>
      <c r="AL44" s="31">
        <f>IFERROR(H44/W44,"N.A.")</f>
        <v>3167.2160883280758</v>
      </c>
      <c r="AM44" s="32"/>
      <c r="AN44" s="31">
        <f>IFERROR(J44/Y44,"N.A.")</f>
        <v>0</v>
      </c>
      <c r="AO44" s="32"/>
      <c r="AP44" s="31">
        <f>IFERROR(L44/AA44,"N.A.")</f>
        <v>4836.108929309632</v>
      </c>
      <c r="AQ44" s="32"/>
      <c r="AR44" s="17">
        <f>IFERROR(N44/AC44, "N.A.")</f>
        <v>4836.108929309632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68227155.000000015</v>
      </c>
      <c r="C15" s="2"/>
      <c r="D15" s="2">
        <v>7038150</v>
      </c>
      <c r="E15" s="2"/>
      <c r="F15" s="2">
        <v>13026769.999999998</v>
      </c>
      <c r="G15" s="2"/>
      <c r="H15" s="2">
        <v>86874633.000000015</v>
      </c>
      <c r="I15" s="2"/>
      <c r="J15" s="2">
        <v>0</v>
      </c>
      <c r="K15" s="2"/>
      <c r="L15" s="1">
        <f t="shared" ref="L15:M18" si="0">B15+D15+F15+H15+J15</f>
        <v>175166708.00000003</v>
      </c>
      <c r="M15" s="13">
        <f t="shared" si="0"/>
        <v>0</v>
      </c>
      <c r="N15" s="14">
        <f>L15+M15</f>
        <v>175166708.00000003</v>
      </c>
      <c r="P15" s="3" t="s">
        <v>12</v>
      </c>
      <c r="Q15" s="2">
        <v>10541</v>
      </c>
      <c r="R15" s="2">
        <v>0</v>
      </c>
      <c r="S15" s="2">
        <v>1201</v>
      </c>
      <c r="T15" s="2">
        <v>0</v>
      </c>
      <c r="U15" s="2">
        <v>1094</v>
      </c>
      <c r="V15" s="2">
        <v>0</v>
      </c>
      <c r="W15" s="2">
        <v>21922</v>
      </c>
      <c r="X15" s="2">
        <v>0</v>
      </c>
      <c r="Y15" s="2">
        <v>1139</v>
      </c>
      <c r="Z15" s="2">
        <v>0</v>
      </c>
      <c r="AA15" s="1">
        <f t="shared" ref="AA15:AB18" si="1">Q15+S15+U15+W15+Y15</f>
        <v>35897</v>
      </c>
      <c r="AB15" s="13">
        <f t="shared" si="1"/>
        <v>0</v>
      </c>
      <c r="AC15" s="14">
        <f>AA15+AB15</f>
        <v>35897</v>
      </c>
      <c r="AE15" s="3" t="s">
        <v>12</v>
      </c>
      <c r="AF15" s="2">
        <f t="shared" ref="AF15:AR18" si="2">IFERROR(B15/Q15, "N.A.")</f>
        <v>6472.5505170287461</v>
      </c>
      <c r="AG15" s="2" t="str">
        <f t="shared" si="2"/>
        <v>N.A.</v>
      </c>
      <c r="AH15" s="2">
        <f t="shared" si="2"/>
        <v>5860.2414654454624</v>
      </c>
      <c r="AI15" s="2" t="str">
        <f t="shared" si="2"/>
        <v>N.A.</v>
      </c>
      <c r="AJ15" s="2">
        <f t="shared" si="2"/>
        <v>11907.468007312613</v>
      </c>
      <c r="AK15" s="2" t="str">
        <f t="shared" si="2"/>
        <v>N.A.</v>
      </c>
      <c r="AL15" s="2">
        <f t="shared" si="2"/>
        <v>3962.8972265304269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4879.7032621110411</v>
      </c>
      <c r="AQ15" s="16" t="str">
        <f t="shared" si="2"/>
        <v>N.A.</v>
      </c>
      <c r="AR15" s="14">
        <f t="shared" si="2"/>
        <v>4879.7032621110411</v>
      </c>
    </row>
    <row r="16" spans="1:44" ht="15" customHeight="1" thickBot="1" x14ac:dyDescent="0.3">
      <c r="A16" s="3" t="s">
        <v>13</v>
      </c>
      <c r="B16" s="2">
        <v>23483121</v>
      </c>
      <c r="C16" s="2"/>
      <c r="D16" s="2">
        <v>7080000</v>
      </c>
      <c r="E16" s="2"/>
      <c r="F16" s="2"/>
      <c r="G16" s="2"/>
      <c r="H16" s="2"/>
      <c r="I16" s="2"/>
      <c r="J16" s="2"/>
      <c r="K16" s="2"/>
      <c r="L16" s="1">
        <f t="shared" si="0"/>
        <v>30563121</v>
      </c>
      <c r="M16" s="13">
        <f t="shared" si="0"/>
        <v>0</v>
      </c>
      <c r="N16" s="14">
        <f>L16+M16</f>
        <v>30563121</v>
      </c>
      <c r="P16" s="3" t="s">
        <v>13</v>
      </c>
      <c r="Q16" s="2">
        <v>6193</v>
      </c>
      <c r="R16" s="2">
        <v>0</v>
      </c>
      <c r="S16" s="2">
        <v>295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6488</v>
      </c>
      <c r="AB16" s="13">
        <f t="shared" si="1"/>
        <v>0</v>
      </c>
      <c r="AC16" s="14">
        <f>AA16+AB16</f>
        <v>6488</v>
      </c>
      <c r="AE16" s="3" t="s">
        <v>13</v>
      </c>
      <c r="AF16" s="2">
        <f t="shared" si="2"/>
        <v>3791.8813176166641</v>
      </c>
      <c r="AG16" s="2" t="str">
        <f t="shared" si="2"/>
        <v>N.A.</v>
      </c>
      <c r="AH16" s="2">
        <f t="shared" si="2"/>
        <v>24000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4710.7153205918621</v>
      </c>
      <c r="AQ16" s="16" t="str">
        <f t="shared" si="2"/>
        <v>N.A.</v>
      </c>
      <c r="AR16" s="14">
        <f t="shared" si="2"/>
        <v>4710.7153205918621</v>
      </c>
    </row>
    <row r="17" spans="1:44" ht="15" customHeight="1" thickBot="1" x14ac:dyDescent="0.3">
      <c r="A17" s="3" t="s">
        <v>14</v>
      </c>
      <c r="B17" s="2">
        <v>128185392.00000001</v>
      </c>
      <c r="C17" s="2">
        <v>637822673</v>
      </c>
      <c r="D17" s="2">
        <v>26302575</v>
      </c>
      <c r="E17" s="2">
        <v>0</v>
      </c>
      <c r="F17" s="2"/>
      <c r="G17" s="2">
        <v>38729160.000000007</v>
      </c>
      <c r="H17" s="2"/>
      <c r="I17" s="2">
        <v>62820420</v>
      </c>
      <c r="J17" s="2">
        <v>0</v>
      </c>
      <c r="K17" s="2"/>
      <c r="L17" s="1">
        <f t="shared" si="0"/>
        <v>154487967</v>
      </c>
      <c r="M17" s="13">
        <f t="shared" si="0"/>
        <v>739372253</v>
      </c>
      <c r="N17" s="14">
        <f>L17+M17</f>
        <v>893860220</v>
      </c>
      <c r="P17" s="3" t="s">
        <v>14</v>
      </c>
      <c r="Q17" s="2">
        <v>17686</v>
      </c>
      <c r="R17" s="2">
        <v>67854</v>
      </c>
      <c r="S17" s="2">
        <v>3536</v>
      </c>
      <c r="T17" s="2">
        <v>284</v>
      </c>
      <c r="U17" s="2">
        <v>0</v>
      </c>
      <c r="V17" s="2">
        <v>6829</v>
      </c>
      <c r="W17" s="2">
        <v>0</v>
      </c>
      <c r="X17" s="2">
        <v>5328</v>
      </c>
      <c r="Y17" s="2">
        <v>1930</v>
      </c>
      <c r="Z17" s="2">
        <v>0</v>
      </c>
      <c r="AA17" s="1">
        <f t="shared" si="1"/>
        <v>23152</v>
      </c>
      <c r="AB17" s="13">
        <f t="shared" si="1"/>
        <v>80295</v>
      </c>
      <c r="AC17" s="14">
        <f>AA17+AB17</f>
        <v>103447</v>
      </c>
      <c r="AE17" s="3" t="s">
        <v>14</v>
      </c>
      <c r="AF17" s="2">
        <f t="shared" si="2"/>
        <v>7247.8453013683147</v>
      </c>
      <c r="AG17" s="2">
        <f t="shared" si="2"/>
        <v>9399.9273882158759</v>
      </c>
      <c r="AH17" s="2">
        <f t="shared" si="2"/>
        <v>7438.5110294117649</v>
      </c>
      <c r="AI17" s="2">
        <f t="shared" si="2"/>
        <v>0</v>
      </c>
      <c r="AJ17" s="2" t="str">
        <f t="shared" si="2"/>
        <v>N.A.</v>
      </c>
      <c r="AK17" s="2">
        <f t="shared" si="2"/>
        <v>5671.2783716503163</v>
      </c>
      <c r="AL17" s="2" t="str">
        <f t="shared" si="2"/>
        <v>N.A.</v>
      </c>
      <c r="AM17" s="2">
        <f t="shared" si="2"/>
        <v>11790.619369369369</v>
      </c>
      <c r="AN17" s="2">
        <f t="shared" si="2"/>
        <v>0</v>
      </c>
      <c r="AO17" s="2" t="str">
        <f t="shared" si="2"/>
        <v>N.A.</v>
      </c>
      <c r="AP17" s="15">
        <f t="shared" si="2"/>
        <v>6672.7698255010364</v>
      </c>
      <c r="AQ17" s="16">
        <f t="shared" si="2"/>
        <v>9208.1979326234505</v>
      </c>
      <c r="AR17" s="14">
        <f t="shared" si="2"/>
        <v>8640.7553626494719</v>
      </c>
    </row>
    <row r="18" spans="1:44" ht="15" customHeight="1" thickBot="1" x14ac:dyDescent="0.3">
      <c r="A18" s="3" t="s">
        <v>15</v>
      </c>
      <c r="B18" s="2">
        <v>36918354.999999985</v>
      </c>
      <c r="C18" s="2">
        <v>3569430</v>
      </c>
      <c r="D18" s="2"/>
      <c r="E18" s="2"/>
      <c r="F18" s="2"/>
      <c r="G18" s="2">
        <v>5025053</v>
      </c>
      <c r="H18" s="2">
        <v>2603031</v>
      </c>
      <c r="I18" s="2"/>
      <c r="J18" s="2"/>
      <c r="K18" s="2"/>
      <c r="L18" s="1">
        <f t="shared" si="0"/>
        <v>39521385.999999985</v>
      </c>
      <c r="M18" s="13">
        <f t="shared" si="0"/>
        <v>8594483</v>
      </c>
      <c r="N18" s="14">
        <f>L18+M18</f>
        <v>48115868.999999985</v>
      </c>
      <c r="P18" s="3" t="s">
        <v>15</v>
      </c>
      <c r="Q18" s="2">
        <v>4753</v>
      </c>
      <c r="R18" s="2">
        <v>585</v>
      </c>
      <c r="S18" s="2">
        <v>0</v>
      </c>
      <c r="T18" s="2">
        <v>0</v>
      </c>
      <c r="U18" s="2">
        <v>0</v>
      </c>
      <c r="V18" s="2">
        <v>870</v>
      </c>
      <c r="W18" s="2">
        <v>610</v>
      </c>
      <c r="X18" s="2">
        <v>0</v>
      </c>
      <c r="Y18" s="2">
        <v>0</v>
      </c>
      <c r="Z18" s="2">
        <v>0</v>
      </c>
      <c r="AA18" s="1">
        <f t="shared" si="1"/>
        <v>5363</v>
      </c>
      <c r="AB18" s="13">
        <f t="shared" si="1"/>
        <v>1455</v>
      </c>
      <c r="AC18" s="22">
        <f>AA18+AB18</f>
        <v>6818</v>
      </c>
      <c r="AE18" s="3" t="s">
        <v>15</v>
      </c>
      <c r="AF18" s="2">
        <f t="shared" si="2"/>
        <v>7767.379549758044</v>
      </c>
      <c r="AG18" s="2">
        <f t="shared" si="2"/>
        <v>6101.5897435897432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5775.9229885057475</v>
      </c>
      <c r="AL18" s="2">
        <f t="shared" si="2"/>
        <v>4267.2639344262298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7369.2683199701632</v>
      </c>
      <c r="AQ18" s="16">
        <f t="shared" si="2"/>
        <v>5906.8611683848794</v>
      </c>
      <c r="AR18" s="14">
        <f t="shared" si="2"/>
        <v>7057.182311528305</v>
      </c>
    </row>
    <row r="19" spans="1:44" ht="15" customHeight="1" thickBot="1" x14ac:dyDescent="0.3">
      <c r="A19" s="4" t="s">
        <v>16</v>
      </c>
      <c r="B19" s="2">
        <v>256814023</v>
      </c>
      <c r="C19" s="2">
        <v>641392103.00000036</v>
      </c>
      <c r="D19" s="2">
        <v>40420725.000000007</v>
      </c>
      <c r="E19" s="2">
        <v>0</v>
      </c>
      <c r="F19" s="2">
        <v>13026769.999999998</v>
      </c>
      <c r="G19" s="2">
        <v>43754213.000000007</v>
      </c>
      <c r="H19" s="2">
        <v>89477663.999999985</v>
      </c>
      <c r="I19" s="2">
        <v>62820420</v>
      </c>
      <c r="J19" s="2">
        <v>0</v>
      </c>
      <c r="K19" s="2"/>
      <c r="L19" s="1">
        <f t="shared" ref="L19" si="3">B19+D19+F19+H19+J19</f>
        <v>399739182</v>
      </c>
      <c r="M19" s="13">
        <f t="shared" ref="M19" si="4">C19+E19+G19+I19+K19</f>
        <v>747966736.00000036</v>
      </c>
      <c r="N19" s="22">
        <f>L19+M19</f>
        <v>1147705918.0000005</v>
      </c>
      <c r="P19" s="4" t="s">
        <v>16</v>
      </c>
      <c r="Q19" s="2">
        <v>39173</v>
      </c>
      <c r="R19" s="2">
        <v>68439</v>
      </c>
      <c r="S19" s="2">
        <v>5032</v>
      </c>
      <c r="T19" s="2">
        <v>284</v>
      </c>
      <c r="U19" s="2">
        <v>1094</v>
      </c>
      <c r="V19" s="2">
        <v>7699</v>
      </c>
      <c r="W19" s="2">
        <v>22532</v>
      </c>
      <c r="X19" s="2">
        <v>5328</v>
      </c>
      <c r="Y19" s="2">
        <v>3069</v>
      </c>
      <c r="Z19" s="2">
        <v>0</v>
      </c>
      <c r="AA19" s="1">
        <f t="shared" ref="AA19" si="5">Q19+S19+U19+W19+Y19</f>
        <v>70900</v>
      </c>
      <c r="AB19" s="13">
        <f t="shared" ref="AB19" si="6">R19+T19+V19+X19+Z19</f>
        <v>81750</v>
      </c>
      <c r="AC19" s="14">
        <f>AA19+AB19</f>
        <v>152650</v>
      </c>
      <c r="AE19" s="4" t="s">
        <v>16</v>
      </c>
      <c r="AF19" s="2">
        <f t="shared" ref="AF19:AO19" si="7">IFERROR(B19/Q19, "N.A.")</f>
        <v>6555.8936767671612</v>
      </c>
      <c r="AG19" s="2">
        <f t="shared" si="7"/>
        <v>9371.7339966977943</v>
      </c>
      <c r="AH19" s="2">
        <f t="shared" si="7"/>
        <v>8032.735492845788</v>
      </c>
      <c r="AI19" s="2">
        <f t="shared" si="7"/>
        <v>0</v>
      </c>
      <c r="AJ19" s="2">
        <f t="shared" si="7"/>
        <v>11907.468007312613</v>
      </c>
      <c r="AK19" s="2">
        <f t="shared" si="7"/>
        <v>5683.1033900506573</v>
      </c>
      <c r="AL19" s="2">
        <f t="shared" si="7"/>
        <v>3971.1372270548545</v>
      </c>
      <c r="AM19" s="2">
        <f t="shared" si="7"/>
        <v>11790.619369369369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5638.0702679830747</v>
      </c>
      <c r="AQ19" s="16">
        <f t="shared" ref="AQ19" si="9">IFERROR(M19/AB19, "N.A.")</f>
        <v>9149.4401957186583</v>
      </c>
      <c r="AR19" s="14">
        <f t="shared" ref="AR19" si="10">IFERROR(N19/AC19, "N.A.")</f>
        <v>7518.5451555846739</v>
      </c>
    </row>
    <row r="20" spans="1:44" ht="15" customHeight="1" thickBot="1" x14ac:dyDescent="0.3">
      <c r="A20" s="5" t="s">
        <v>0</v>
      </c>
      <c r="B20" s="28">
        <f>B19+C19</f>
        <v>898206126.00000036</v>
      </c>
      <c r="C20" s="30"/>
      <c r="D20" s="28">
        <f>D19+E19</f>
        <v>40420725.000000007</v>
      </c>
      <c r="E20" s="30"/>
      <c r="F20" s="28">
        <f>F19+G19</f>
        <v>56780983.000000007</v>
      </c>
      <c r="G20" s="30"/>
      <c r="H20" s="28">
        <f>H19+I19</f>
        <v>152298084</v>
      </c>
      <c r="I20" s="30"/>
      <c r="J20" s="28">
        <f>J19+K19</f>
        <v>0</v>
      </c>
      <c r="K20" s="30"/>
      <c r="L20" s="28">
        <f>L19+M19</f>
        <v>1147705918.0000005</v>
      </c>
      <c r="M20" s="29"/>
      <c r="N20" s="23">
        <f>B20+D20+F20+H20+J20</f>
        <v>1147705918.0000005</v>
      </c>
      <c r="P20" s="5" t="s">
        <v>0</v>
      </c>
      <c r="Q20" s="28">
        <f>Q19+R19</f>
        <v>107612</v>
      </c>
      <c r="R20" s="30"/>
      <c r="S20" s="28">
        <f>S19+T19</f>
        <v>5316</v>
      </c>
      <c r="T20" s="30"/>
      <c r="U20" s="28">
        <f>U19+V19</f>
        <v>8793</v>
      </c>
      <c r="V20" s="30"/>
      <c r="W20" s="28">
        <f>W19+X19</f>
        <v>27860</v>
      </c>
      <c r="X20" s="30"/>
      <c r="Y20" s="28">
        <f>Y19+Z19</f>
        <v>3069</v>
      </c>
      <c r="Z20" s="30"/>
      <c r="AA20" s="28">
        <f>AA19+AB19</f>
        <v>152650</v>
      </c>
      <c r="AB20" s="30"/>
      <c r="AC20" s="24">
        <f>Q20+S20+U20+W20+Y20</f>
        <v>152650</v>
      </c>
      <c r="AE20" s="5" t="s">
        <v>0</v>
      </c>
      <c r="AF20" s="31">
        <f>IFERROR(B20/Q20,"N.A.")</f>
        <v>8346.7097163885101</v>
      </c>
      <c r="AG20" s="32"/>
      <c r="AH20" s="31">
        <f>IFERROR(D20/S20,"N.A.")</f>
        <v>7603.5976297968409</v>
      </c>
      <c r="AI20" s="32"/>
      <c r="AJ20" s="31">
        <f>IFERROR(F20/U20,"N.A.")</f>
        <v>6457.5210963266245</v>
      </c>
      <c r="AK20" s="32"/>
      <c r="AL20" s="31">
        <f>IFERROR(H20/W20,"N.A.")</f>
        <v>5466.5500358937543</v>
      </c>
      <c r="AM20" s="32"/>
      <c r="AN20" s="31">
        <f>IFERROR(J20/Y20,"N.A.")</f>
        <v>0</v>
      </c>
      <c r="AO20" s="32"/>
      <c r="AP20" s="31">
        <f>IFERROR(L20/AA20,"N.A.")</f>
        <v>7518.5451555846739</v>
      </c>
      <c r="AQ20" s="32"/>
      <c r="AR20" s="17">
        <f>IFERROR(N20/AC20, "N.A.")</f>
        <v>7518.5451555846739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55745734.999999993</v>
      </c>
      <c r="C27" s="2"/>
      <c r="D27" s="2">
        <v>7038150</v>
      </c>
      <c r="E27" s="2"/>
      <c r="F27" s="2">
        <v>6509260</v>
      </c>
      <c r="G27" s="2"/>
      <c r="H27" s="2">
        <v>57921360.000000007</v>
      </c>
      <c r="I27" s="2"/>
      <c r="J27" s="2">
        <v>0</v>
      </c>
      <c r="K27" s="2"/>
      <c r="L27" s="1">
        <f t="shared" ref="L27:M30" si="11">B27+D27+F27+H27+J27</f>
        <v>127214505</v>
      </c>
      <c r="M27" s="13">
        <f t="shared" si="11"/>
        <v>0</v>
      </c>
      <c r="N27" s="14">
        <f>L27+M27</f>
        <v>127214505</v>
      </c>
      <c r="P27" s="3" t="s">
        <v>12</v>
      </c>
      <c r="Q27" s="2">
        <v>7239</v>
      </c>
      <c r="R27" s="2">
        <v>0</v>
      </c>
      <c r="S27" s="2">
        <v>1201</v>
      </c>
      <c r="T27" s="2">
        <v>0</v>
      </c>
      <c r="U27" s="2">
        <v>579</v>
      </c>
      <c r="V27" s="2">
        <v>0</v>
      </c>
      <c r="W27" s="2">
        <v>10285</v>
      </c>
      <c r="X27" s="2">
        <v>0</v>
      </c>
      <c r="Y27" s="2">
        <v>317</v>
      </c>
      <c r="Z27" s="2">
        <v>0</v>
      </c>
      <c r="AA27" s="1">
        <f t="shared" ref="AA27:AB30" si="12">Q27+S27+U27+W27+Y27</f>
        <v>19621</v>
      </c>
      <c r="AB27" s="13">
        <f t="shared" si="12"/>
        <v>0</v>
      </c>
      <c r="AC27" s="14">
        <f>AA27+AB27</f>
        <v>19621</v>
      </c>
      <c r="AE27" s="3" t="s">
        <v>12</v>
      </c>
      <c r="AF27" s="2">
        <f t="shared" ref="AF27:AR30" si="13">IFERROR(B27/Q27, "N.A.")</f>
        <v>7700.7507943086048</v>
      </c>
      <c r="AG27" s="2" t="str">
        <f t="shared" si="13"/>
        <v>N.A.</v>
      </c>
      <c r="AH27" s="2">
        <f t="shared" si="13"/>
        <v>5860.2414654454624</v>
      </c>
      <c r="AI27" s="2" t="str">
        <f t="shared" si="13"/>
        <v>N.A.</v>
      </c>
      <c r="AJ27" s="2">
        <f t="shared" si="13"/>
        <v>11242.245250431779</v>
      </c>
      <c r="AK27" s="2" t="str">
        <f t="shared" si="13"/>
        <v>N.A.</v>
      </c>
      <c r="AL27" s="2">
        <f t="shared" si="13"/>
        <v>5631.6344190568798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6483.58926660211</v>
      </c>
      <c r="AQ27" s="16" t="str">
        <f t="shared" si="13"/>
        <v>N.A.</v>
      </c>
      <c r="AR27" s="14">
        <f t="shared" si="13"/>
        <v>6483.58926660211</v>
      </c>
    </row>
    <row r="28" spans="1:44" ht="15" customHeight="1" thickBot="1" x14ac:dyDescent="0.3">
      <c r="A28" s="3" t="s">
        <v>13</v>
      </c>
      <c r="B28" s="2">
        <v>1367640</v>
      </c>
      <c r="C28" s="2"/>
      <c r="D28" s="2">
        <v>7080000</v>
      </c>
      <c r="E28" s="2"/>
      <c r="F28" s="2"/>
      <c r="G28" s="2"/>
      <c r="H28" s="2"/>
      <c r="I28" s="2"/>
      <c r="J28" s="2"/>
      <c r="K28" s="2"/>
      <c r="L28" s="1">
        <f t="shared" si="11"/>
        <v>8447640</v>
      </c>
      <c r="M28" s="13">
        <f t="shared" si="11"/>
        <v>0</v>
      </c>
      <c r="N28" s="14">
        <f>L28+M28</f>
        <v>8447640</v>
      </c>
      <c r="P28" s="3" t="s">
        <v>13</v>
      </c>
      <c r="Q28" s="2">
        <v>493</v>
      </c>
      <c r="R28" s="2">
        <v>0</v>
      </c>
      <c r="S28" s="2">
        <v>295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788</v>
      </c>
      <c r="AB28" s="13">
        <f t="shared" si="12"/>
        <v>0</v>
      </c>
      <c r="AC28" s="14">
        <f>AA28+AB28</f>
        <v>788</v>
      </c>
      <c r="AE28" s="3" t="s">
        <v>13</v>
      </c>
      <c r="AF28" s="2">
        <f t="shared" si="13"/>
        <v>2774.1176470588234</v>
      </c>
      <c r="AG28" s="2" t="str">
        <f t="shared" si="13"/>
        <v>N.A.</v>
      </c>
      <c r="AH28" s="2">
        <f t="shared" si="13"/>
        <v>24000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10720.355329949238</v>
      </c>
      <c r="AQ28" s="16" t="str">
        <f t="shared" si="13"/>
        <v>N.A.</v>
      </c>
      <c r="AR28" s="14">
        <f t="shared" si="13"/>
        <v>10720.355329949238</v>
      </c>
    </row>
    <row r="29" spans="1:44" ht="15" customHeight="1" thickBot="1" x14ac:dyDescent="0.3">
      <c r="A29" s="3" t="s">
        <v>14</v>
      </c>
      <c r="B29" s="2">
        <v>88627412</v>
      </c>
      <c r="C29" s="2">
        <v>386639932.99999976</v>
      </c>
      <c r="D29" s="2">
        <v>23422575</v>
      </c>
      <c r="E29" s="2"/>
      <c r="F29" s="2"/>
      <c r="G29" s="2">
        <v>27996360</v>
      </c>
      <c r="H29" s="2"/>
      <c r="I29" s="2">
        <v>23656520</v>
      </c>
      <c r="J29" s="2">
        <v>0</v>
      </c>
      <c r="K29" s="2"/>
      <c r="L29" s="1">
        <f t="shared" si="11"/>
        <v>112049987</v>
      </c>
      <c r="M29" s="13">
        <f t="shared" si="11"/>
        <v>438292812.99999976</v>
      </c>
      <c r="N29" s="14">
        <f>L29+M29</f>
        <v>550342799.99999976</v>
      </c>
      <c r="P29" s="3" t="s">
        <v>14</v>
      </c>
      <c r="Q29" s="2">
        <v>10078</v>
      </c>
      <c r="R29" s="2">
        <v>37749</v>
      </c>
      <c r="S29" s="2">
        <v>3176</v>
      </c>
      <c r="T29" s="2">
        <v>0</v>
      </c>
      <c r="U29" s="2">
        <v>0</v>
      </c>
      <c r="V29" s="2">
        <v>3429</v>
      </c>
      <c r="W29" s="2">
        <v>0</v>
      </c>
      <c r="X29" s="2">
        <v>3172</v>
      </c>
      <c r="Y29" s="2">
        <v>474</v>
      </c>
      <c r="Z29" s="2">
        <v>0</v>
      </c>
      <c r="AA29" s="1">
        <f t="shared" si="12"/>
        <v>13728</v>
      </c>
      <c r="AB29" s="13">
        <f t="shared" si="12"/>
        <v>44350</v>
      </c>
      <c r="AC29" s="14">
        <f>AA29+AB29</f>
        <v>58078</v>
      </c>
      <c r="AE29" s="3" t="s">
        <v>14</v>
      </c>
      <c r="AF29" s="2">
        <f t="shared" si="13"/>
        <v>8794.1468545346306</v>
      </c>
      <c r="AG29" s="2">
        <f t="shared" si="13"/>
        <v>10242.388752019915</v>
      </c>
      <c r="AH29" s="2">
        <f t="shared" si="13"/>
        <v>7374.8661838790931</v>
      </c>
      <c r="AI29" s="2" t="str">
        <f t="shared" si="13"/>
        <v>N.A.</v>
      </c>
      <c r="AJ29" s="2" t="str">
        <f t="shared" si="13"/>
        <v>N.A.</v>
      </c>
      <c r="AK29" s="2">
        <f t="shared" si="13"/>
        <v>8164.5844269466315</v>
      </c>
      <c r="AL29" s="2" t="str">
        <f t="shared" si="13"/>
        <v>N.A.</v>
      </c>
      <c r="AM29" s="2">
        <f t="shared" si="13"/>
        <v>7457.9192938209335</v>
      </c>
      <c r="AN29" s="2">
        <f t="shared" si="13"/>
        <v>0</v>
      </c>
      <c r="AO29" s="2" t="str">
        <f t="shared" si="13"/>
        <v>N.A.</v>
      </c>
      <c r="AP29" s="15">
        <f t="shared" si="13"/>
        <v>8162.1494026806531</v>
      </c>
      <c r="AQ29" s="16">
        <f t="shared" si="13"/>
        <v>9882.5887936865784</v>
      </c>
      <c r="AR29" s="14">
        <f t="shared" si="13"/>
        <v>9475.9254795275283</v>
      </c>
    </row>
    <row r="30" spans="1:44" ht="15" customHeight="1" thickBot="1" x14ac:dyDescent="0.3">
      <c r="A30" s="3" t="s">
        <v>15</v>
      </c>
      <c r="B30" s="2">
        <v>36103074.999999993</v>
      </c>
      <c r="C30" s="2">
        <v>3569430</v>
      </c>
      <c r="D30" s="2"/>
      <c r="E30" s="2"/>
      <c r="F30" s="2"/>
      <c r="G30" s="2">
        <v>4366667</v>
      </c>
      <c r="H30" s="2">
        <v>2603031</v>
      </c>
      <c r="I30" s="2"/>
      <c r="J30" s="2"/>
      <c r="K30" s="2"/>
      <c r="L30" s="1">
        <f t="shared" si="11"/>
        <v>38706105.999999993</v>
      </c>
      <c r="M30" s="13">
        <f t="shared" si="11"/>
        <v>7936097</v>
      </c>
      <c r="N30" s="14">
        <f>L30+M30</f>
        <v>46642202.999999993</v>
      </c>
      <c r="P30" s="3" t="s">
        <v>15</v>
      </c>
      <c r="Q30" s="2">
        <v>4595</v>
      </c>
      <c r="R30" s="2">
        <v>585</v>
      </c>
      <c r="S30" s="2">
        <v>0</v>
      </c>
      <c r="T30" s="2">
        <v>0</v>
      </c>
      <c r="U30" s="2">
        <v>0</v>
      </c>
      <c r="V30" s="2">
        <v>712</v>
      </c>
      <c r="W30" s="2">
        <v>610</v>
      </c>
      <c r="X30" s="2">
        <v>0</v>
      </c>
      <c r="Y30" s="2">
        <v>0</v>
      </c>
      <c r="Z30" s="2">
        <v>0</v>
      </c>
      <c r="AA30" s="1">
        <f t="shared" si="12"/>
        <v>5205</v>
      </c>
      <c r="AB30" s="13">
        <f t="shared" si="12"/>
        <v>1297</v>
      </c>
      <c r="AC30" s="22">
        <f>AA30+AB30</f>
        <v>6502</v>
      </c>
      <c r="AE30" s="3" t="s">
        <v>15</v>
      </c>
      <c r="AF30" s="2">
        <f t="shared" si="13"/>
        <v>7857.0348204570173</v>
      </c>
      <c r="AG30" s="2">
        <f t="shared" si="13"/>
        <v>6101.5897435897432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6132.9592696629215</v>
      </c>
      <c r="AL30" s="2">
        <f t="shared" si="13"/>
        <v>4267.2639344262298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7436.3316042267033</v>
      </c>
      <c r="AQ30" s="16">
        <f t="shared" si="13"/>
        <v>6118.8103315343096</v>
      </c>
      <c r="AR30" s="14">
        <f t="shared" si="13"/>
        <v>7173.5163026760983</v>
      </c>
    </row>
    <row r="31" spans="1:44" ht="15" customHeight="1" thickBot="1" x14ac:dyDescent="0.3">
      <c r="A31" s="4" t="s">
        <v>16</v>
      </c>
      <c r="B31" s="2">
        <v>181843862.00000003</v>
      </c>
      <c r="C31" s="2">
        <v>390209363</v>
      </c>
      <c r="D31" s="2">
        <v>37540725</v>
      </c>
      <c r="E31" s="2"/>
      <c r="F31" s="2">
        <v>6509260</v>
      </c>
      <c r="G31" s="2">
        <v>32363027</v>
      </c>
      <c r="H31" s="2">
        <v>60524391.000000015</v>
      </c>
      <c r="I31" s="2">
        <v>23656520</v>
      </c>
      <c r="J31" s="2">
        <v>0</v>
      </c>
      <c r="K31" s="2"/>
      <c r="L31" s="1">
        <f t="shared" ref="L31" si="14">B31+D31+F31+H31+J31</f>
        <v>286418238.00000006</v>
      </c>
      <c r="M31" s="13">
        <f t="shared" ref="M31" si="15">C31+E31+G31+I31+K31</f>
        <v>446228910</v>
      </c>
      <c r="N31" s="22">
        <f>L31+M31</f>
        <v>732647148</v>
      </c>
      <c r="P31" s="4" t="s">
        <v>16</v>
      </c>
      <c r="Q31" s="2">
        <v>22405</v>
      </c>
      <c r="R31" s="2">
        <v>38334</v>
      </c>
      <c r="S31" s="2">
        <v>4672</v>
      </c>
      <c r="T31" s="2">
        <v>0</v>
      </c>
      <c r="U31" s="2">
        <v>579</v>
      </c>
      <c r="V31" s="2">
        <v>4141</v>
      </c>
      <c r="W31" s="2">
        <v>10895</v>
      </c>
      <c r="X31" s="2">
        <v>3172</v>
      </c>
      <c r="Y31" s="2">
        <v>791</v>
      </c>
      <c r="Z31" s="2">
        <v>0</v>
      </c>
      <c r="AA31" s="1">
        <f t="shared" ref="AA31" si="16">Q31+S31+U31+W31+Y31</f>
        <v>39342</v>
      </c>
      <c r="AB31" s="13">
        <f t="shared" ref="AB31" si="17">R31+T31+V31+X31+Z31</f>
        <v>45647</v>
      </c>
      <c r="AC31" s="14">
        <f>AA31+AB31</f>
        <v>84989</v>
      </c>
      <c r="AE31" s="4" t="s">
        <v>16</v>
      </c>
      <c r="AF31" s="2">
        <f t="shared" ref="AF31:AO31" si="18">IFERROR(B31/Q31, "N.A.")</f>
        <v>8116.2178977906733</v>
      </c>
      <c r="AG31" s="2">
        <f t="shared" si="18"/>
        <v>10179.197657432045</v>
      </c>
      <c r="AH31" s="2">
        <f t="shared" si="18"/>
        <v>8035.2579195205481</v>
      </c>
      <c r="AI31" s="2" t="str">
        <f t="shared" si="18"/>
        <v>N.A.</v>
      </c>
      <c r="AJ31" s="2">
        <f t="shared" si="18"/>
        <v>11242.245250431779</v>
      </c>
      <c r="AK31" s="2">
        <f t="shared" si="18"/>
        <v>7815.2685341704901</v>
      </c>
      <c r="AL31" s="2">
        <f t="shared" si="18"/>
        <v>5555.2446994033971</v>
      </c>
      <c r="AM31" s="2">
        <f t="shared" si="18"/>
        <v>7457.9192938209335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7280.2154948909574</v>
      </c>
      <c r="AQ31" s="16">
        <f t="shared" ref="AQ31" si="20">IFERROR(M31/AB31, "N.A.")</f>
        <v>9775.6459351107405</v>
      </c>
      <c r="AR31" s="14">
        <f t="shared" ref="AR31" si="21">IFERROR(N31/AC31, "N.A.")</f>
        <v>8620.4938050806577</v>
      </c>
    </row>
    <row r="32" spans="1:44" ht="15" customHeight="1" thickBot="1" x14ac:dyDescent="0.3">
      <c r="A32" s="5" t="s">
        <v>0</v>
      </c>
      <c r="B32" s="28">
        <f>B31+C31</f>
        <v>572053225</v>
      </c>
      <c r="C32" s="30"/>
      <c r="D32" s="28">
        <f>D31+E31</f>
        <v>37540725</v>
      </c>
      <c r="E32" s="30"/>
      <c r="F32" s="28">
        <f>F31+G31</f>
        <v>38872287</v>
      </c>
      <c r="G32" s="30"/>
      <c r="H32" s="28">
        <f>H31+I31</f>
        <v>84180911.000000015</v>
      </c>
      <c r="I32" s="30"/>
      <c r="J32" s="28">
        <f>J31+K31</f>
        <v>0</v>
      </c>
      <c r="K32" s="30"/>
      <c r="L32" s="28">
        <f>L31+M31</f>
        <v>732647148</v>
      </c>
      <c r="M32" s="29"/>
      <c r="N32" s="23">
        <f>B32+D32+F32+H32+J32</f>
        <v>732647148</v>
      </c>
      <c r="P32" s="5" t="s">
        <v>0</v>
      </c>
      <c r="Q32" s="28">
        <f>Q31+R31</f>
        <v>60739</v>
      </c>
      <c r="R32" s="30"/>
      <c r="S32" s="28">
        <f>S31+T31</f>
        <v>4672</v>
      </c>
      <c r="T32" s="30"/>
      <c r="U32" s="28">
        <f>U31+V31</f>
        <v>4720</v>
      </c>
      <c r="V32" s="30"/>
      <c r="W32" s="28">
        <f>W31+X31</f>
        <v>14067</v>
      </c>
      <c r="X32" s="30"/>
      <c r="Y32" s="28">
        <f>Y31+Z31</f>
        <v>791</v>
      </c>
      <c r="Z32" s="30"/>
      <c r="AA32" s="28">
        <f>AA31+AB31</f>
        <v>84989</v>
      </c>
      <c r="AB32" s="30"/>
      <c r="AC32" s="24">
        <f>Q32+S32+U32+W32+Y32</f>
        <v>84989</v>
      </c>
      <c r="AE32" s="5" t="s">
        <v>0</v>
      </c>
      <c r="AF32" s="31">
        <f>IFERROR(B32/Q32,"N.A.")</f>
        <v>9418.2193483593728</v>
      </c>
      <c r="AG32" s="32"/>
      <c r="AH32" s="31">
        <f>IFERROR(D32/S32,"N.A.")</f>
        <v>8035.2579195205481</v>
      </c>
      <c r="AI32" s="32"/>
      <c r="AJ32" s="31">
        <f>IFERROR(F32/U32,"N.A.")</f>
        <v>8235.6540254237279</v>
      </c>
      <c r="AK32" s="32"/>
      <c r="AL32" s="31">
        <f>IFERROR(H32/W32,"N.A.")</f>
        <v>5984.2831449491732</v>
      </c>
      <c r="AM32" s="32"/>
      <c r="AN32" s="31">
        <f>IFERROR(J32/Y32,"N.A.")</f>
        <v>0</v>
      </c>
      <c r="AO32" s="32"/>
      <c r="AP32" s="31">
        <f>IFERROR(L32/AA32,"N.A.")</f>
        <v>8620.4938050806577</v>
      </c>
      <c r="AQ32" s="32"/>
      <c r="AR32" s="17">
        <f>IFERROR(N32/AC32, "N.A.")</f>
        <v>8620.4938050806577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12481420</v>
      </c>
      <c r="C39" s="2"/>
      <c r="D39" s="2"/>
      <c r="E39" s="2"/>
      <c r="F39" s="2">
        <v>6517509.9999999991</v>
      </c>
      <c r="G39" s="2"/>
      <c r="H39" s="2">
        <v>28953273.000000004</v>
      </c>
      <c r="I39" s="2"/>
      <c r="J39" s="2">
        <v>0</v>
      </c>
      <c r="K39" s="2"/>
      <c r="L39" s="1">
        <f t="shared" ref="L39:M42" si="22">B39+D39+F39+H39+J39</f>
        <v>47952203</v>
      </c>
      <c r="M39" s="13">
        <f t="shared" si="22"/>
        <v>0</v>
      </c>
      <c r="N39" s="14">
        <f>L39+M39</f>
        <v>47952203</v>
      </c>
      <c r="P39" s="3" t="s">
        <v>12</v>
      </c>
      <c r="Q39" s="2">
        <v>3302</v>
      </c>
      <c r="R39" s="2">
        <v>0</v>
      </c>
      <c r="S39" s="2">
        <v>0</v>
      </c>
      <c r="T39" s="2">
        <v>0</v>
      </c>
      <c r="U39" s="2">
        <v>515</v>
      </c>
      <c r="V39" s="2">
        <v>0</v>
      </c>
      <c r="W39" s="2">
        <v>11637</v>
      </c>
      <c r="X39" s="2">
        <v>0</v>
      </c>
      <c r="Y39" s="2">
        <v>822</v>
      </c>
      <c r="Z39" s="2">
        <v>0</v>
      </c>
      <c r="AA39" s="1">
        <f t="shared" ref="AA39:AB42" si="23">Q39+S39+U39+W39+Y39</f>
        <v>16276</v>
      </c>
      <c r="AB39" s="13">
        <f t="shared" si="23"/>
        <v>0</v>
      </c>
      <c r="AC39" s="14">
        <f>AA39+AB39</f>
        <v>16276</v>
      </c>
      <c r="AE39" s="3" t="s">
        <v>12</v>
      </c>
      <c r="AF39" s="2">
        <f t="shared" ref="AF39:AR42" si="24">IFERROR(B39/Q39, "N.A.")</f>
        <v>3779.9576014536647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12655.359223300969</v>
      </c>
      <c r="AK39" s="2" t="str">
        <f t="shared" si="24"/>
        <v>N.A.</v>
      </c>
      <c r="AL39" s="2">
        <f t="shared" si="24"/>
        <v>2488.0358339778295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2946.1908945686901</v>
      </c>
      <c r="AQ39" s="16" t="str">
        <f t="shared" si="24"/>
        <v>N.A.</v>
      </c>
      <c r="AR39" s="14">
        <f t="shared" si="24"/>
        <v>2946.1908945686901</v>
      </c>
    </row>
    <row r="40" spans="1:44" ht="15" customHeight="1" thickBot="1" x14ac:dyDescent="0.3">
      <c r="A40" s="3" t="s">
        <v>13</v>
      </c>
      <c r="B40" s="2">
        <v>22115481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22115481</v>
      </c>
      <c r="M40" s="13">
        <f t="shared" si="22"/>
        <v>0</v>
      </c>
      <c r="N40" s="14">
        <f>L40+M40</f>
        <v>22115481</v>
      </c>
      <c r="P40" s="3" t="s">
        <v>13</v>
      </c>
      <c r="Q40" s="2">
        <v>5700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5700</v>
      </c>
      <c r="AB40" s="13">
        <f t="shared" si="23"/>
        <v>0</v>
      </c>
      <c r="AC40" s="14">
        <f>AA40+AB40</f>
        <v>5700</v>
      </c>
      <c r="AE40" s="3" t="s">
        <v>13</v>
      </c>
      <c r="AF40" s="2">
        <f t="shared" si="24"/>
        <v>3879.9089473684212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3879.9089473684212</v>
      </c>
      <c r="AQ40" s="16" t="str">
        <f t="shared" si="24"/>
        <v>N.A.</v>
      </c>
      <c r="AR40" s="14">
        <f t="shared" si="24"/>
        <v>3879.9089473684212</v>
      </c>
    </row>
    <row r="41" spans="1:44" ht="15" customHeight="1" thickBot="1" x14ac:dyDescent="0.3">
      <c r="A41" s="3" t="s">
        <v>14</v>
      </c>
      <c r="B41" s="2">
        <v>39557980.000000007</v>
      </c>
      <c r="C41" s="2">
        <v>251182739.99999991</v>
      </c>
      <c r="D41" s="2">
        <v>2880000</v>
      </c>
      <c r="E41" s="2">
        <v>0</v>
      </c>
      <c r="F41" s="2"/>
      <c r="G41" s="2">
        <v>10732800</v>
      </c>
      <c r="H41" s="2"/>
      <c r="I41" s="2">
        <v>39163900</v>
      </c>
      <c r="J41" s="2">
        <v>0</v>
      </c>
      <c r="K41" s="2"/>
      <c r="L41" s="1">
        <f t="shared" si="22"/>
        <v>42437980.000000007</v>
      </c>
      <c r="M41" s="13">
        <f t="shared" si="22"/>
        <v>301079439.99999988</v>
      </c>
      <c r="N41" s="14">
        <f>L41+M41</f>
        <v>343517419.99999988</v>
      </c>
      <c r="P41" s="3" t="s">
        <v>14</v>
      </c>
      <c r="Q41" s="2">
        <v>7608</v>
      </c>
      <c r="R41" s="2">
        <v>30105</v>
      </c>
      <c r="S41" s="2">
        <v>360</v>
      </c>
      <c r="T41" s="2">
        <v>284</v>
      </c>
      <c r="U41" s="2">
        <v>0</v>
      </c>
      <c r="V41" s="2">
        <v>3400</v>
      </c>
      <c r="W41" s="2">
        <v>0</v>
      </c>
      <c r="X41" s="2">
        <v>2156</v>
      </c>
      <c r="Y41" s="2">
        <v>1456</v>
      </c>
      <c r="Z41" s="2">
        <v>0</v>
      </c>
      <c r="AA41" s="1">
        <f t="shared" si="23"/>
        <v>9424</v>
      </c>
      <c r="AB41" s="13">
        <f t="shared" si="23"/>
        <v>35945</v>
      </c>
      <c r="AC41" s="14">
        <f>AA41+AB41</f>
        <v>45369</v>
      </c>
      <c r="AE41" s="3" t="s">
        <v>14</v>
      </c>
      <c r="AF41" s="2">
        <f t="shared" si="24"/>
        <v>5199.5241850683497</v>
      </c>
      <c r="AG41" s="2">
        <f t="shared" si="24"/>
        <v>8343.5555555555529</v>
      </c>
      <c r="AH41" s="2">
        <f t="shared" si="24"/>
        <v>8000</v>
      </c>
      <c r="AI41" s="2">
        <f t="shared" si="24"/>
        <v>0</v>
      </c>
      <c r="AJ41" s="2" t="str">
        <f t="shared" si="24"/>
        <v>N.A.</v>
      </c>
      <c r="AK41" s="2">
        <f t="shared" si="24"/>
        <v>3156.705882352941</v>
      </c>
      <c r="AL41" s="2" t="str">
        <f t="shared" si="24"/>
        <v>N.A.</v>
      </c>
      <c r="AM41" s="2">
        <f t="shared" si="24"/>
        <v>18165.074211502782</v>
      </c>
      <c r="AN41" s="2">
        <f t="shared" si="24"/>
        <v>0</v>
      </c>
      <c r="AO41" s="2" t="str">
        <f t="shared" si="24"/>
        <v>N.A.</v>
      </c>
      <c r="AP41" s="15">
        <f t="shared" si="24"/>
        <v>4503.1812393887958</v>
      </c>
      <c r="AQ41" s="16">
        <f t="shared" si="24"/>
        <v>8376.1146195576548</v>
      </c>
      <c r="AR41" s="14">
        <f t="shared" si="24"/>
        <v>7571.6330534065082</v>
      </c>
    </row>
    <row r="42" spans="1:44" ht="15" customHeight="1" thickBot="1" x14ac:dyDescent="0.3">
      <c r="A42" s="3" t="s">
        <v>15</v>
      </c>
      <c r="B42" s="2">
        <v>815280</v>
      </c>
      <c r="C42" s="2"/>
      <c r="D42" s="2"/>
      <c r="E42" s="2"/>
      <c r="F42" s="2"/>
      <c r="G42" s="2">
        <v>658386</v>
      </c>
      <c r="H42" s="2"/>
      <c r="I42" s="2"/>
      <c r="J42" s="2"/>
      <c r="K42" s="2"/>
      <c r="L42" s="1">
        <f t="shared" si="22"/>
        <v>815280</v>
      </c>
      <c r="M42" s="13">
        <f t="shared" si="22"/>
        <v>658386</v>
      </c>
      <c r="N42" s="14">
        <f>L42+M42</f>
        <v>1473666</v>
      </c>
      <c r="P42" s="3" t="s">
        <v>15</v>
      </c>
      <c r="Q42" s="2">
        <v>158</v>
      </c>
      <c r="R42" s="2">
        <v>0</v>
      </c>
      <c r="S42" s="2">
        <v>0</v>
      </c>
      <c r="T42" s="2">
        <v>0</v>
      </c>
      <c r="U42" s="2">
        <v>0</v>
      </c>
      <c r="V42" s="2">
        <v>158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158</v>
      </c>
      <c r="AB42" s="13">
        <f t="shared" si="23"/>
        <v>158</v>
      </c>
      <c r="AC42" s="14">
        <f>AA42+AB42</f>
        <v>316</v>
      </c>
      <c r="AE42" s="3" t="s">
        <v>15</v>
      </c>
      <c r="AF42" s="2">
        <f t="shared" si="24"/>
        <v>5160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4167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5160</v>
      </c>
      <c r="AQ42" s="16">
        <f t="shared" si="24"/>
        <v>4167</v>
      </c>
      <c r="AR42" s="14">
        <f t="shared" si="24"/>
        <v>4663.5</v>
      </c>
    </row>
    <row r="43" spans="1:44" ht="15" customHeight="1" thickBot="1" x14ac:dyDescent="0.3">
      <c r="A43" s="4" t="s">
        <v>16</v>
      </c>
      <c r="B43" s="2">
        <v>74970161.000000015</v>
      </c>
      <c r="C43" s="2">
        <v>251182739.99999991</v>
      </c>
      <c r="D43" s="2">
        <v>2880000</v>
      </c>
      <c r="E43" s="2">
        <v>0</v>
      </c>
      <c r="F43" s="2">
        <v>6517509.9999999991</v>
      </c>
      <c r="G43" s="2">
        <v>11391186</v>
      </c>
      <c r="H43" s="2">
        <v>28953273.000000004</v>
      </c>
      <c r="I43" s="2">
        <v>39163900</v>
      </c>
      <c r="J43" s="2">
        <v>0</v>
      </c>
      <c r="K43" s="2"/>
      <c r="L43" s="1">
        <f t="shared" ref="L43" si="25">B43+D43+F43+H43+J43</f>
        <v>113320944.00000001</v>
      </c>
      <c r="M43" s="13">
        <f t="shared" ref="M43" si="26">C43+E43+G43+I43+K43</f>
        <v>301737825.99999988</v>
      </c>
      <c r="N43" s="22">
        <f>L43+M43</f>
        <v>415058769.99999988</v>
      </c>
      <c r="P43" s="4" t="s">
        <v>16</v>
      </c>
      <c r="Q43" s="2">
        <v>16768</v>
      </c>
      <c r="R43" s="2">
        <v>30105</v>
      </c>
      <c r="S43" s="2">
        <v>360</v>
      </c>
      <c r="T43" s="2">
        <v>284</v>
      </c>
      <c r="U43" s="2">
        <v>515</v>
      </c>
      <c r="V43" s="2">
        <v>3558</v>
      </c>
      <c r="W43" s="2">
        <v>11637</v>
      </c>
      <c r="X43" s="2">
        <v>2156</v>
      </c>
      <c r="Y43" s="2">
        <v>2278</v>
      </c>
      <c r="Z43" s="2">
        <v>0</v>
      </c>
      <c r="AA43" s="1">
        <f t="shared" ref="AA43" si="27">Q43+S43+U43+W43+Y43</f>
        <v>31558</v>
      </c>
      <c r="AB43" s="13">
        <f t="shared" ref="AB43" si="28">R43+T43+V43+X43+Z43</f>
        <v>36103</v>
      </c>
      <c r="AC43" s="22">
        <f>AA43+AB43</f>
        <v>67661</v>
      </c>
      <c r="AE43" s="4" t="s">
        <v>16</v>
      </c>
      <c r="AF43" s="2">
        <f t="shared" ref="AF43:AO43" si="29">IFERROR(B43/Q43, "N.A.")</f>
        <v>4471.0258229961837</v>
      </c>
      <c r="AG43" s="2">
        <f t="shared" si="29"/>
        <v>8343.5555555555529</v>
      </c>
      <c r="AH43" s="2">
        <f t="shared" si="29"/>
        <v>8000</v>
      </c>
      <c r="AI43" s="2">
        <f t="shared" si="29"/>
        <v>0</v>
      </c>
      <c r="AJ43" s="2">
        <f t="shared" si="29"/>
        <v>12655.359223300969</v>
      </c>
      <c r="AK43" s="2">
        <f t="shared" si="29"/>
        <v>3201.5699831365937</v>
      </c>
      <c r="AL43" s="2">
        <f t="shared" si="29"/>
        <v>2488.0358339778295</v>
      </c>
      <c r="AM43" s="2">
        <f t="shared" si="29"/>
        <v>18165.074211502782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3590.8785094112432</v>
      </c>
      <c r="AQ43" s="16">
        <f t="shared" ref="AQ43" si="31">IFERROR(M43/AB43, "N.A.")</f>
        <v>8357.6939866493049</v>
      </c>
      <c r="AR43" s="14">
        <f t="shared" ref="AR43" si="32">IFERROR(N43/AC43, "N.A.")</f>
        <v>6134.3871654276445</v>
      </c>
    </row>
    <row r="44" spans="1:44" ht="15" customHeight="1" thickBot="1" x14ac:dyDescent="0.3">
      <c r="A44" s="5" t="s">
        <v>0</v>
      </c>
      <c r="B44" s="28">
        <f>B43+C43</f>
        <v>326152900.99999994</v>
      </c>
      <c r="C44" s="30"/>
      <c r="D44" s="28">
        <f>D43+E43</f>
        <v>2880000</v>
      </c>
      <c r="E44" s="30"/>
      <c r="F44" s="28">
        <f>F43+G43</f>
        <v>17908696</v>
      </c>
      <c r="G44" s="30"/>
      <c r="H44" s="28">
        <f>H43+I43</f>
        <v>68117173</v>
      </c>
      <c r="I44" s="30"/>
      <c r="J44" s="28">
        <f>J43+K43</f>
        <v>0</v>
      </c>
      <c r="K44" s="30"/>
      <c r="L44" s="28">
        <f>L43+M43</f>
        <v>415058769.99999988</v>
      </c>
      <c r="M44" s="29"/>
      <c r="N44" s="23">
        <f>B44+D44+F44+H44+J44</f>
        <v>415058769.99999994</v>
      </c>
      <c r="P44" s="5" t="s">
        <v>0</v>
      </c>
      <c r="Q44" s="28">
        <f>Q43+R43</f>
        <v>46873</v>
      </c>
      <c r="R44" s="30"/>
      <c r="S44" s="28">
        <f>S43+T43</f>
        <v>644</v>
      </c>
      <c r="T44" s="30"/>
      <c r="U44" s="28">
        <f>U43+V43</f>
        <v>4073</v>
      </c>
      <c r="V44" s="30"/>
      <c r="W44" s="28">
        <f>W43+X43</f>
        <v>13793</v>
      </c>
      <c r="X44" s="30"/>
      <c r="Y44" s="28">
        <f>Y43+Z43</f>
        <v>2278</v>
      </c>
      <c r="Z44" s="30"/>
      <c r="AA44" s="28">
        <f>AA43+AB43</f>
        <v>67661</v>
      </c>
      <c r="AB44" s="29"/>
      <c r="AC44" s="23">
        <f>Q44+S44+U44+W44+Y44</f>
        <v>67661</v>
      </c>
      <c r="AE44" s="5" t="s">
        <v>0</v>
      </c>
      <c r="AF44" s="31">
        <f>IFERROR(B44/Q44,"N.A.")</f>
        <v>6958.2254389520604</v>
      </c>
      <c r="AG44" s="32"/>
      <c r="AH44" s="31">
        <f>IFERROR(D44/S44,"N.A.")</f>
        <v>4472.0496894409935</v>
      </c>
      <c r="AI44" s="32"/>
      <c r="AJ44" s="31">
        <f>IFERROR(F44/U44,"N.A.")</f>
        <v>4396.9300270071199</v>
      </c>
      <c r="AK44" s="32"/>
      <c r="AL44" s="31">
        <f>IFERROR(H44/W44,"N.A.")</f>
        <v>4938.5320814906108</v>
      </c>
      <c r="AM44" s="32"/>
      <c r="AN44" s="31">
        <f>IFERROR(J44/Y44,"N.A.")</f>
        <v>0</v>
      </c>
      <c r="AO44" s="32"/>
      <c r="AP44" s="31">
        <f>IFERROR(L44/AA44,"N.A.")</f>
        <v>6134.3871654276445</v>
      </c>
      <c r="AQ44" s="32"/>
      <c r="AR44" s="17">
        <f>IFERROR(N44/AC44, "N.A.")</f>
        <v>6134.3871654276454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170886713.00000003</v>
      </c>
      <c r="C15" s="2"/>
      <c r="D15" s="2">
        <v>66133080.000000007</v>
      </c>
      <c r="E15" s="2"/>
      <c r="F15" s="2">
        <v>45472570</v>
      </c>
      <c r="G15" s="2"/>
      <c r="H15" s="2">
        <v>291285914.00000018</v>
      </c>
      <c r="I15" s="2"/>
      <c r="J15" s="2">
        <v>0</v>
      </c>
      <c r="K15" s="2"/>
      <c r="L15" s="1">
        <f t="shared" ref="L15:M18" si="0">B15+D15+F15+H15+J15</f>
        <v>573778277.00000024</v>
      </c>
      <c r="M15" s="13">
        <f t="shared" si="0"/>
        <v>0</v>
      </c>
      <c r="N15" s="14">
        <f>L15+M15</f>
        <v>573778277.00000024</v>
      </c>
      <c r="P15" s="3" t="s">
        <v>12</v>
      </c>
      <c r="Q15" s="2">
        <v>18158</v>
      </c>
      <c r="R15" s="2">
        <v>0</v>
      </c>
      <c r="S15" s="2">
        <v>6943</v>
      </c>
      <c r="T15" s="2">
        <v>0</v>
      </c>
      <c r="U15" s="2">
        <v>8150</v>
      </c>
      <c r="V15" s="2">
        <v>0</v>
      </c>
      <c r="W15" s="2">
        <v>52198</v>
      </c>
      <c r="X15" s="2">
        <v>0</v>
      </c>
      <c r="Y15" s="2">
        <v>5770</v>
      </c>
      <c r="Z15" s="2">
        <v>0</v>
      </c>
      <c r="AA15" s="1">
        <f t="shared" ref="AA15:AB18" si="1">Q15+S15+U15+W15+Y15</f>
        <v>91219</v>
      </c>
      <c r="AB15" s="13">
        <f t="shared" si="1"/>
        <v>0</v>
      </c>
      <c r="AC15" s="14">
        <f>AA15+AB15</f>
        <v>91219</v>
      </c>
      <c r="AE15" s="3" t="s">
        <v>12</v>
      </c>
      <c r="AF15" s="2">
        <f t="shared" ref="AF15:AR18" si="2">IFERROR(B15/Q15, "N.A.")</f>
        <v>9411.0977530565051</v>
      </c>
      <c r="AG15" s="2" t="str">
        <f t="shared" si="2"/>
        <v>N.A.</v>
      </c>
      <c r="AH15" s="2">
        <f t="shared" si="2"/>
        <v>9525.1447501080238</v>
      </c>
      <c r="AI15" s="2" t="str">
        <f t="shared" si="2"/>
        <v>N.A.</v>
      </c>
      <c r="AJ15" s="2">
        <f t="shared" si="2"/>
        <v>5579.4564417177917</v>
      </c>
      <c r="AK15" s="2" t="str">
        <f t="shared" si="2"/>
        <v>N.A.</v>
      </c>
      <c r="AL15" s="2">
        <f t="shared" si="2"/>
        <v>5580.4037319437557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6290.1180346199835</v>
      </c>
      <c r="AQ15" s="16" t="str">
        <f t="shared" si="2"/>
        <v>N.A.</v>
      </c>
      <c r="AR15" s="14">
        <f t="shared" si="2"/>
        <v>6290.1180346199835</v>
      </c>
    </row>
    <row r="16" spans="1:44" ht="15" customHeight="1" thickBot="1" x14ac:dyDescent="0.3">
      <c r="A16" s="3" t="s">
        <v>13</v>
      </c>
      <c r="B16" s="2">
        <v>76925840.000000015</v>
      </c>
      <c r="C16" s="2">
        <v>1886950</v>
      </c>
      <c r="D16" s="2">
        <v>877200</v>
      </c>
      <c r="E16" s="2"/>
      <c r="F16" s="2"/>
      <c r="G16" s="2"/>
      <c r="H16" s="2"/>
      <c r="I16" s="2"/>
      <c r="J16" s="2"/>
      <c r="K16" s="2"/>
      <c r="L16" s="1">
        <f t="shared" si="0"/>
        <v>77803040.000000015</v>
      </c>
      <c r="M16" s="13">
        <f t="shared" si="0"/>
        <v>1886950</v>
      </c>
      <c r="N16" s="14">
        <f>L16+M16</f>
        <v>79689990.000000015</v>
      </c>
      <c r="P16" s="3" t="s">
        <v>13</v>
      </c>
      <c r="Q16" s="2">
        <v>12728</v>
      </c>
      <c r="R16" s="2">
        <v>442</v>
      </c>
      <c r="S16" s="2">
        <v>340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13068</v>
      </c>
      <c r="AB16" s="13">
        <f t="shared" si="1"/>
        <v>442</v>
      </c>
      <c r="AC16" s="14">
        <f>AA16+AB16</f>
        <v>13510</v>
      </c>
      <c r="AE16" s="3" t="s">
        <v>13</v>
      </c>
      <c r="AF16" s="2">
        <f t="shared" si="2"/>
        <v>6043.8277812696433</v>
      </c>
      <c r="AG16" s="2">
        <f t="shared" si="2"/>
        <v>4269.1176470588234</v>
      </c>
      <c r="AH16" s="2">
        <f t="shared" si="2"/>
        <v>2580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5953.7067646158566</v>
      </c>
      <c r="AQ16" s="16">
        <f t="shared" si="2"/>
        <v>4269.1176470588234</v>
      </c>
      <c r="AR16" s="14">
        <f t="shared" si="2"/>
        <v>5898.5928941524808</v>
      </c>
    </row>
    <row r="17" spans="1:44" ht="15" customHeight="1" thickBot="1" x14ac:dyDescent="0.3">
      <c r="A17" s="3" t="s">
        <v>14</v>
      </c>
      <c r="B17" s="2">
        <v>238982881.99999991</v>
      </c>
      <c r="C17" s="2">
        <v>2459446022.000001</v>
      </c>
      <c r="D17" s="2">
        <v>104098210.00000001</v>
      </c>
      <c r="E17" s="2">
        <v>93724729.99999994</v>
      </c>
      <c r="F17" s="2"/>
      <c r="G17" s="2">
        <v>54913930</v>
      </c>
      <c r="H17" s="2"/>
      <c r="I17" s="2">
        <v>96629240</v>
      </c>
      <c r="J17" s="2">
        <v>0</v>
      </c>
      <c r="K17" s="2"/>
      <c r="L17" s="1">
        <f t="shared" si="0"/>
        <v>343081091.99999994</v>
      </c>
      <c r="M17" s="13">
        <f t="shared" si="0"/>
        <v>2704713922.000001</v>
      </c>
      <c r="N17" s="14">
        <f>L17+M17</f>
        <v>3047795014.000001</v>
      </c>
      <c r="P17" s="3" t="s">
        <v>14</v>
      </c>
      <c r="Q17" s="2">
        <v>36533</v>
      </c>
      <c r="R17" s="2">
        <v>275983</v>
      </c>
      <c r="S17" s="2">
        <v>12649</v>
      </c>
      <c r="T17" s="2">
        <v>5523</v>
      </c>
      <c r="U17" s="2">
        <v>0</v>
      </c>
      <c r="V17" s="2">
        <v>6591</v>
      </c>
      <c r="W17" s="2">
        <v>0</v>
      </c>
      <c r="X17" s="2">
        <v>13200</v>
      </c>
      <c r="Y17" s="2">
        <v>1699</v>
      </c>
      <c r="Z17" s="2">
        <v>0</v>
      </c>
      <c r="AA17" s="1">
        <f t="shared" si="1"/>
        <v>50881</v>
      </c>
      <c r="AB17" s="13">
        <f t="shared" si="1"/>
        <v>301297</v>
      </c>
      <c r="AC17" s="14">
        <f>AA17+AB17</f>
        <v>352178</v>
      </c>
      <c r="AE17" s="3" t="s">
        <v>14</v>
      </c>
      <c r="AF17" s="2">
        <f t="shared" si="2"/>
        <v>6541.5619303095809</v>
      </c>
      <c r="AG17" s="2">
        <f t="shared" si="2"/>
        <v>8911.5852135819987</v>
      </c>
      <c r="AH17" s="2">
        <f t="shared" si="2"/>
        <v>8229.758083642977</v>
      </c>
      <c r="AI17" s="2">
        <f t="shared" si="2"/>
        <v>16969.894984609804</v>
      </c>
      <c r="AJ17" s="2" t="str">
        <f t="shared" si="2"/>
        <v>N.A.</v>
      </c>
      <c r="AK17" s="2">
        <f t="shared" si="2"/>
        <v>8331.6537702928235</v>
      </c>
      <c r="AL17" s="2" t="str">
        <f t="shared" si="2"/>
        <v>N.A.</v>
      </c>
      <c r="AM17" s="2">
        <f t="shared" si="2"/>
        <v>7320.3969696969698</v>
      </c>
      <c r="AN17" s="2">
        <f t="shared" si="2"/>
        <v>0</v>
      </c>
      <c r="AO17" s="2" t="str">
        <f t="shared" si="2"/>
        <v>N.A.</v>
      </c>
      <c r="AP17" s="15">
        <f t="shared" si="2"/>
        <v>6742.813466716455</v>
      </c>
      <c r="AQ17" s="16">
        <f t="shared" si="2"/>
        <v>8976.9029296674071</v>
      </c>
      <c r="AR17" s="14">
        <f t="shared" si="2"/>
        <v>8654.1323251310441</v>
      </c>
    </row>
    <row r="18" spans="1:44" ht="15" customHeight="1" thickBot="1" x14ac:dyDescent="0.3">
      <c r="A18" s="3" t="s">
        <v>15</v>
      </c>
      <c r="B18" s="2">
        <v>1876950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0"/>
        <v>1876950</v>
      </c>
      <c r="M18" s="13">
        <f t="shared" si="0"/>
        <v>0</v>
      </c>
      <c r="N18" s="14">
        <f>L18+M18</f>
        <v>1876950</v>
      </c>
      <c r="P18" s="3" t="s">
        <v>15</v>
      </c>
      <c r="Q18" s="2">
        <v>194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166</v>
      </c>
      <c r="X18" s="2">
        <v>0</v>
      </c>
      <c r="Y18" s="2">
        <v>0</v>
      </c>
      <c r="Z18" s="2">
        <v>0</v>
      </c>
      <c r="AA18" s="1">
        <f t="shared" si="1"/>
        <v>360</v>
      </c>
      <c r="AB18" s="13">
        <f t="shared" si="1"/>
        <v>0</v>
      </c>
      <c r="AC18" s="22">
        <f>AA18+AB18</f>
        <v>360</v>
      </c>
      <c r="AE18" s="3" t="s">
        <v>15</v>
      </c>
      <c r="AF18" s="2">
        <f t="shared" si="2"/>
        <v>9675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5213.75</v>
      </c>
      <c r="AQ18" s="16" t="str">
        <f t="shared" si="2"/>
        <v>N.A.</v>
      </c>
      <c r="AR18" s="14">
        <f t="shared" si="2"/>
        <v>5213.75</v>
      </c>
    </row>
    <row r="19" spans="1:44" ht="15" customHeight="1" thickBot="1" x14ac:dyDescent="0.3">
      <c r="A19" s="4" t="s">
        <v>16</v>
      </c>
      <c r="B19" s="2">
        <v>488672384.99999994</v>
      </c>
      <c r="C19" s="2">
        <v>2461332971.9999976</v>
      </c>
      <c r="D19" s="2">
        <v>171108490.00000006</v>
      </c>
      <c r="E19" s="2">
        <v>93724729.99999994</v>
      </c>
      <c r="F19" s="2">
        <v>45472570</v>
      </c>
      <c r="G19" s="2">
        <v>54913930</v>
      </c>
      <c r="H19" s="2">
        <v>291285913.99999988</v>
      </c>
      <c r="I19" s="2">
        <v>96629240</v>
      </c>
      <c r="J19" s="2">
        <v>0</v>
      </c>
      <c r="K19" s="2"/>
      <c r="L19" s="1">
        <f t="shared" ref="L19" si="3">B19+D19+F19+H19+J19</f>
        <v>996539358.99999988</v>
      </c>
      <c r="M19" s="13">
        <f t="shared" ref="M19" si="4">C19+E19+G19+I19+K19</f>
        <v>2706600871.9999976</v>
      </c>
      <c r="N19" s="22">
        <f>L19+M19</f>
        <v>3703140230.9999976</v>
      </c>
      <c r="P19" s="4" t="s">
        <v>16</v>
      </c>
      <c r="Q19" s="2">
        <v>67613</v>
      </c>
      <c r="R19" s="2">
        <v>276425</v>
      </c>
      <c r="S19" s="2">
        <v>19932</v>
      </c>
      <c r="T19" s="2">
        <v>5523</v>
      </c>
      <c r="U19" s="2">
        <v>8150</v>
      </c>
      <c r="V19" s="2">
        <v>6591</v>
      </c>
      <c r="W19" s="2">
        <v>52364</v>
      </c>
      <c r="X19" s="2">
        <v>13200</v>
      </c>
      <c r="Y19" s="2">
        <v>7469</v>
      </c>
      <c r="Z19" s="2">
        <v>0</v>
      </c>
      <c r="AA19" s="1">
        <f t="shared" ref="AA19" si="5">Q19+S19+U19+W19+Y19</f>
        <v>155528</v>
      </c>
      <c r="AB19" s="13">
        <f t="shared" ref="AB19" si="6">R19+T19+V19+X19+Z19</f>
        <v>301739</v>
      </c>
      <c r="AC19" s="14">
        <f>AA19+AB19</f>
        <v>457267</v>
      </c>
      <c r="AE19" s="4" t="s">
        <v>16</v>
      </c>
      <c r="AF19" s="2">
        <f t="shared" ref="AF19:AO19" si="7">IFERROR(B19/Q19, "N.A.")</f>
        <v>7227.491532693416</v>
      </c>
      <c r="AG19" s="2">
        <f t="shared" si="7"/>
        <v>8904.1619679840733</v>
      </c>
      <c r="AH19" s="2">
        <f t="shared" si="7"/>
        <v>8584.61218141682</v>
      </c>
      <c r="AI19" s="2">
        <f t="shared" si="7"/>
        <v>16969.894984609804</v>
      </c>
      <c r="AJ19" s="2">
        <f t="shared" si="7"/>
        <v>5579.4564417177917</v>
      </c>
      <c r="AK19" s="2">
        <f t="shared" si="7"/>
        <v>8331.6537702928235</v>
      </c>
      <c r="AL19" s="2">
        <f t="shared" si="7"/>
        <v>5562.7131999083313</v>
      </c>
      <c r="AM19" s="2">
        <f t="shared" si="7"/>
        <v>7320.3969696969698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6407.4594863947323</v>
      </c>
      <c r="AQ19" s="16">
        <f t="shared" ref="AQ19" si="9">IFERROR(M19/AB19, "N.A.")</f>
        <v>8970.0067674380753</v>
      </c>
      <c r="AR19" s="14">
        <f t="shared" ref="AR19" si="10">IFERROR(N19/AC19, "N.A.")</f>
        <v>8098.4200281236072</v>
      </c>
    </row>
    <row r="20" spans="1:44" ht="15" customHeight="1" thickBot="1" x14ac:dyDescent="0.3">
      <c r="A20" s="5" t="s">
        <v>0</v>
      </c>
      <c r="B20" s="28">
        <f>B19+C19</f>
        <v>2950005356.9999976</v>
      </c>
      <c r="C20" s="30"/>
      <c r="D20" s="28">
        <f>D19+E19</f>
        <v>264833220</v>
      </c>
      <c r="E20" s="30"/>
      <c r="F20" s="28">
        <f>F19+G19</f>
        <v>100386500</v>
      </c>
      <c r="G20" s="30"/>
      <c r="H20" s="28">
        <f>H19+I19</f>
        <v>387915153.99999988</v>
      </c>
      <c r="I20" s="30"/>
      <c r="J20" s="28">
        <f>J19+K19</f>
        <v>0</v>
      </c>
      <c r="K20" s="30"/>
      <c r="L20" s="28">
        <f>L19+M19</f>
        <v>3703140230.9999976</v>
      </c>
      <c r="M20" s="29"/>
      <c r="N20" s="23">
        <f>B20+D20+F20+H20+J20</f>
        <v>3703140230.9999976</v>
      </c>
      <c r="P20" s="5" t="s">
        <v>0</v>
      </c>
      <c r="Q20" s="28">
        <f>Q19+R19</f>
        <v>344038</v>
      </c>
      <c r="R20" s="30"/>
      <c r="S20" s="28">
        <f>S19+T19</f>
        <v>25455</v>
      </c>
      <c r="T20" s="30"/>
      <c r="U20" s="28">
        <f>U19+V19</f>
        <v>14741</v>
      </c>
      <c r="V20" s="30"/>
      <c r="W20" s="28">
        <f>W19+X19</f>
        <v>65564</v>
      </c>
      <c r="X20" s="30"/>
      <c r="Y20" s="28">
        <f>Y19+Z19</f>
        <v>7469</v>
      </c>
      <c r="Z20" s="30"/>
      <c r="AA20" s="28">
        <f>AA19+AB19</f>
        <v>457267</v>
      </c>
      <c r="AB20" s="30"/>
      <c r="AC20" s="24">
        <f>Q20+S20+U20+W20+Y20</f>
        <v>457267</v>
      </c>
      <c r="AE20" s="5" t="s">
        <v>0</v>
      </c>
      <c r="AF20" s="31">
        <f>IFERROR(B20/Q20,"N.A.")</f>
        <v>8574.6497683395373</v>
      </c>
      <c r="AG20" s="32"/>
      <c r="AH20" s="31">
        <f>IFERROR(D20/S20,"N.A.")</f>
        <v>10403.976428992339</v>
      </c>
      <c r="AI20" s="32"/>
      <c r="AJ20" s="31">
        <f>IFERROR(F20/U20,"N.A.")</f>
        <v>6810.0196730208263</v>
      </c>
      <c r="AK20" s="32"/>
      <c r="AL20" s="31">
        <f>IFERROR(H20/W20,"N.A.")</f>
        <v>5916.5876700628378</v>
      </c>
      <c r="AM20" s="32"/>
      <c r="AN20" s="31">
        <f>IFERROR(J20/Y20,"N.A.")</f>
        <v>0</v>
      </c>
      <c r="AO20" s="32"/>
      <c r="AP20" s="31">
        <f>IFERROR(L20/AA20,"N.A.")</f>
        <v>8098.4200281236072</v>
      </c>
      <c r="AQ20" s="32"/>
      <c r="AR20" s="17">
        <f>IFERROR(N20/AC20, "N.A.")</f>
        <v>8098.4200281236072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149393463.00000003</v>
      </c>
      <c r="C27" s="2"/>
      <c r="D27" s="2">
        <v>63859670</v>
      </c>
      <c r="E27" s="2"/>
      <c r="F27" s="2">
        <v>43043070</v>
      </c>
      <c r="G27" s="2"/>
      <c r="H27" s="2">
        <v>214362289.99999994</v>
      </c>
      <c r="I27" s="2"/>
      <c r="J27" s="2">
        <v>0</v>
      </c>
      <c r="K27" s="2"/>
      <c r="L27" s="1">
        <f t="shared" ref="L27:M30" si="11">B27+D27+F27+H27+J27</f>
        <v>470658493</v>
      </c>
      <c r="M27" s="13">
        <f t="shared" si="11"/>
        <v>0</v>
      </c>
      <c r="N27" s="14">
        <f>L27+M27</f>
        <v>470658493</v>
      </c>
      <c r="P27" s="3" t="s">
        <v>12</v>
      </c>
      <c r="Q27" s="2">
        <v>14288</v>
      </c>
      <c r="R27" s="2">
        <v>0</v>
      </c>
      <c r="S27" s="2">
        <v>6321</v>
      </c>
      <c r="T27" s="2">
        <v>0</v>
      </c>
      <c r="U27" s="2">
        <v>7162</v>
      </c>
      <c r="V27" s="2">
        <v>0</v>
      </c>
      <c r="W27" s="2">
        <v>29922</v>
      </c>
      <c r="X27" s="2">
        <v>0</v>
      </c>
      <c r="Y27" s="2">
        <v>2222</v>
      </c>
      <c r="Z27" s="2">
        <v>0</v>
      </c>
      <c r="AA27" s="1">
        <f t="shared" ref="AA27:AB30" si="12">Q27+S27+U27+W27+Y27</f>
        <v>59915</v>
      </c>
      <c r="AB27" s="13">
        <f t="shared" si="12"/>
        <v>0</v>
      </c>
      <c r="AC27" s="14">
        <f>AA27+AB27</f>
        <v>59915</v>
      </c>
      <c r="AE27" s="3" t="s">
        <v>12</v>
      </c>
      <c r="AF27" s="2">
        <f t="shared" ref="AF27:AR30" si="13">IFERROR(B27/Q27, "N.A.")</f>
        <v>10455.86947088466</v>
      </c>
      <c r="AG27" s="2" t="str">
        <f t="shared" si="13"/>
        <v>N.A.</v>
      </c>
      <c r="AH27" s="2">
        <f t="shared" si="13"/>
        <v>10102.779623477298</v>
      </c>
      <c r="AI27" s="2" t="str">
        <f t="shared" si="13"/>
        <v>N.A.</v>
      </c>
      <c r="AJ27" s="2">
        <f t="shared" si="13"/>
        <v>6009.9232058084335</v>
      </c>
      <c r="AK27" s="2" t="str">
        <f t="shared" si="13"/>
        <v>N.A.</v>
      </c>
      <c r="AL27" s="2">
        <f t="shared" si="13"/>
        <v>7164.0361606844444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7855.4367520654259</v>
      </c>
      <c r="AQ27" s="16" t="str">
        <f t="shared" si="13"/>
        <v>N.A.</v>
      </c>
      <c r="AR27" s="14">
        <f t="shared" si="13"/>
        <v>7855.4367520654259</v>
      </c>
    </row>
    <row r="28" spans="1:44" ht="15" customHeight="1" thickBot="1" x14ac:dyDescent="0.3">
      <c r="A28" s="3" t="s">
        <v>13</v>
      </c>
      <c r="B28" s="2">
        <v>10338079.999999998</v>
      </c>
      <c r="C28" s="2">
        <v>818400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10338079.999999998</v>
      </c>
      <c r="M28" s="13">
        <f t="shared" si="11"/>
        <v>818400</v>
      </c>
      <c r="N28" s="14">
        <f>L28+M28</f>
        <v>11156479.999999998</v>
      </c>
      <c r="P28" s="3" t="s">
        <v>13</v>
      </c>
      <c r="Q28" s="2">
        <v>1329</v>
      </c>
      <c r="R28" s="2">
        <v>300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1329</v>
      </c>
      <c r="AB28" s="13">
        <f t="shared" si="12"/>
        <v>300</v>
      </c>
      <c r="AC28" s="14">
        <f>AA28+AB28</f>
        <v>1629</v>
      </c>
      <c r="AE28" s="3" t="s">
        <v>13</v>
      </c>
      <c r="AF28" s="2">
        <f t="shared" si="13"/>
        <v>7778.8412340105324</v>
      </c>
      <c r="AG28" s="2">
        <f t="shared" si="13"/>
        <v>2728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7778.8412340105324</v>
      </c>
      <c r="AQ28" s="16">
        <f t="shared" si="13"/>
        <v>2728</v>
      </c>
      <c r="AR28" s="14">
        <f t="shared" si="13"/>
        <v>6848.6678944137493</v>
      </c>
    </row>
    <row r="29" spans="1:44" ht="15" customHeight="1" thickBot="1" x14ac:dyDescent="0.3">
      <c r="A29" s="3" t="s">
        <v>14</v>
      </c>
      <c r="B29" s="2">
        <v>145117155.00000006</v>
      </c>
      <c r="C29" s="2">
        <v>1541559190.0000002</v>
      </c>
      <c r="D29" s="2">
        <v>74500189.999999985</v>
      </c>
      <c r="E29" s="2">
        <v>54393190.000000007</v>
      </c>
      <c r="F29" s="2"/>
      <c r="G29" s="2">
        <v>39701580.000000007</v>
      </c>
      <c r="H29" s="2"/>
      <c r="I29" s="2">
        <v>76548060</v>
      </c>
      <c r="J29" s="2">
        <v>0</v>
      </c>
      <c r="K29" s="2"/>
      <c r="L29" s="1">
        <f t="shared" si="11"/>
        <v>219617345.00000006</v>
      </c>
      <c r="M29" s="13">
        <f t="shared" si="11"/>
        <v>1712202020.0000002</v>
      </c>
      <c r="N29" s="14">
        <f>L29+M29</f>
        <v>1931819365.0000002</v>
      </c>
      <c r="P29" s="3" t="s">
        <v>14</v>
      </c>
      <c r="Q29" s="2">
        <v>21217</v>
      </c>
      <c r="R29" s="2">
        <v>164355</v>
      </c>
      <c r="S29" s="2">
        <v>9226</v>
      </c>
      <c r="T29" s="2">
        <v>3191</v>
      </c>
      <c r="U29" s="2">
        <v>0</v>
      </c>
      <c r="V29" s="2">
        <v>5105</v>
      </c>
      <c r="W29" s="2">
        <v>0</v>
      </c>
      <c r="X29" s="2">
        <v>9373</v>
      </c>
      <c r="Y29" s="2">
        <v>759</v>
      </c>
      <c r="Z29" s="2">
        <v>0</v>
      </c>
      <c r="AA29" s="1">
        <f t="shared" si="12"/>
        <v>31202</v>
      </c>
      <c r="AB29" s="13">
        <f t="shared" si="12"/>
        <v>182024</v>
      </c>
      <c r="AC29" s="14">
        <f>AA29+AB29</f>
        <v>213226</v>
      </c>
      <c r="AE29" s="3" t="s">
        <v>14</v>
      </c>
      <c r="AF29" s="2">
        <f t="shared" si="13"/>
        <v>6839.6641843804528</v>
      </c>
      <c r="AG29" s="2">
        <f t="shared" si="13"/>
        <v>9379.4480849380925</v>
      </c>
      <c r="AH29" s="2">
        <f t="shared" si="13"/>
        <v>8075.0260134402761</v>
      </c>
      <c r="AI29" s="2">
        <f t="shared" si="13"/>
        <v>17045.813224694455</v>
      </c>
      <c r="AJ29" s="2" t="str">
        <f t="shared" si="13"/>
        <v>N.A.</v>
      </c>
      <c r="AK29" s="2">
        <f t="shared" si="13"/>
        <v>7776.9990205680724</v>
      </c>
      <c r="AL29" s="2" t="str">
        <f t="shared" si="13"/>
        <v>N.A.</v>
      </c>
      <c r="AM29" s="2">
        <f t="shared" si="13"/>
        <v>8166.8686653152672</v>
      </c>
      <c r="AN29" s="2">
        <f t="shared" si="13"/>
        <v>0</v>
      </c>
      <c r="AO29" s="2" t="str">
        <f t="shared" si="13"/>
        <v>N.A.</v>
      </c>
      <c r="AP29" s="15">
        <f t="shared" si="13"/>
        <v>7038.5662778027072</v>
      </c>
      <c r="AQ29" s="16">
        <f t="shared" si="13"/>
        <v>9406.4629938909166</v>
      </c>
      <c r="AR29" s="14">
        <f t="shared" si="13"/>
        <v>9059.9615666006976</v>
      </c>
    </row>
    <row r="30" spans="1:44" ht="15" customHeight="1" thickBot="1" x14ac:dyDescent="0.3">
      <c r="A30" s="3" t="s">
        <v>15</v>
      </c>
      <c r="B30" s="2">
        <v>1876950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1"/>
        <v>1876950</v>
      </c>
      <c r="M30" s="13">
        <f t="shared" si="11"/>
        <v>0</v>
      </c>
      <c r="N30" s="14">
        <f>L30+M30</f>
        <v>1876950</v>
      </c>
      <c r="P30" s="3" t="s">
        <v>15</v>
      </c>
      <c r="Q30" s="2">
        <v>194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166</v>
      </c>
      <c r="X30" s="2">
        <v>0</v>
      </c>
      <c r="Y30" s="2">
        <v>0</v>
      </c>
      <c r="Z30" s="2">
        <v>0</v>
      </c>
      <c r="AA30" s="1">
        <f t="shared" si="12"/>
        <v>360</v>
      </c>
      <c r="AB30" s="13">
        <f t="shared" si="12"/>
        <v>0</v>
      </c>
      <c r="AC30" s="22">
        <f>AA30+AB30</f>
        <v>360</v>
      </c>
      <c r="AE30" s="3" t="s">
        <v>15</v>
      </c>
      <c r="AF30" s="2">
        <f t="shared" si="13"/>
        <v>9675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5213.75</v>
      </c>
      <c r="AQ30" s="16" t="str">
        <f t="shared" si="13"/>
        <v>N.A.</v>
      </c>
      <c r="AR30" s="14">
        <f t="shared" si="13"/>
        <v>5213.75</v>
      </c>
    </row>
    <row r="31" spans="1:44" ht="15" customHeight="1" thickBot="1" x14ac:dyDescent="0.3">
      <c r="A31" s="4" t="s">
        <v>16</v>
      </c>
      <c r="B31" s="2">
        <v>306725648.00000006</v>
      </c>
      <c r="C31" s="2">
        <v>1542377590.0000014</v>
      </c>
      <c r="D31" s="2">
        <v>138359860</v>
      </c>
      <c r="E31" s="2">
        <v>54393190.000000007</v>
      </c>
      <c r="F31" s="2">
        <v>43043070</v>
      </c>
      <c r="G31" s="2">
        <v>39701580.000000007</v>
      </c>
      <c r="H31" s="2">
        <v>214362290.00000003</v>
      </c>
      <c r="I31" s="2">
        <v>76548060</v>
      </c>
      <c r="J31" s="2">
        <v>0</v>
      </c>
      <c r="K31" s="2"/>
      <c r="L31" s="1">
        <f t="shared" ref="L31" si="14">B31+D31+F31+H31+J31</f>
        <v>702490868.00000012</v>
      </c>
      <c r="M31" s="13">
        <f t="shared" ref="M31" si="15">C31+E31+G31+I31+K31</f>
        <v>1713020420.0000014</v>
      </c>
      <c r="N31" s="22">
        <f>L31+M31</f>
        <v>2415511288.0000014</v>
      </c>
      <c r="P31" s="4" t="s">
        <v>16</v>
      </c>
      <c r="Q31" s="2">
        <v>37028</v>
      </c>
      <c r="R31" s="2">
        <v>164655</v>
      </c>
      <c r="S31" s="2">
        <v>15547</v>
      </c>
      <c r="T31" s="2">
        <v>3191</v>
      </c>
      <c r="U31" s="2">
        <v>7162</v>
      </c>
      <c r="V31" s="2">
        <v>5105</v>
      </c>
      <c r="W31" s="2">
        <v>30088</v>
      </c>
      <c r="X31" s="2">
        <v>9373</v>
      </c>
      <c r="Y31" s="2">
        <v>2981</v>
      </c>
      <c r="Z31" s="2">
        <v>0</v>
      </c>
      <c r="AA31" s="1">
        <f t="shared" ref="AA31" si="16">Q31+S31+U31+W31+Y31</f>
        <v>92806</v>
      </c>
      <c r="AB31" s="13">
        <f t="shared" ref="AB31" si="17">R31+T31+V31+X31+Z31</f>
        <v>182324</v>
      </c>
      <c r="AC31" s="14">
        <f>AA31+AB31</f>
        <v>275130</v>
      </c>
      <c r="AE31" s="4" t="s">
        <v>16</v>
      </c>
      <c r="AF31" s="2">
        <f t="shared" ref="AF31:AO31" si="18">IFERROR(B31/Q31, "N.A.")</f>
        <v>8283.6136977422502</v>
      </c>
      <c r="AG31" s="2">
        <f t="shared" si="18"/>
        <v>9367.329203486086</v>
      </c>
      <c r="AH31" s="2">
        <f t="shared" si="18"/>
        <v>8899.4571299929248</v>
      </c>
      <c r="AI31" s="2">
        <f t="shared" si="18"/>
        <v>17045.813224694455</v>
      </c>
      <c r="AJ31" s="2">
        <f t="shared" si="18"/>
        <v>6009.9232058084335</v>
      </c>
      <c r="AK31" s="2">
        <f t="shared" si="18"/>
        <v>7776.9990205680724</v>
      </c>
      <c r="AL31" s="2">
        <f t="shared" si="18"/>
        <v>7124.511100771073</v>
      </c>
      <c r="AM31" s="2">
        <f t="shared" si="18"/>
        <v>8166.8686653152672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7569.4552938387615</v>
      </c>
      <c r="AQ31" s="16">
        <f t="shared" ref="AQ31" si="20">IFERROR(M31/AB31, "N.A.")</f>
        <v>9395.4741010508842</v>
      </c>
      <c r="AR31" s="14">
        <f t="shared" ref="AR31" si="21">IFERROR(N31/AC31, "N.A.")</f>
        <v>8779.5270890124721</v>
      </c>
    </row>
    <row r="32" spans="1:44" ht="15" customHeight="1" thickBot="1" x14ac:dyDescent="0.3">
      <c r="A32" s="5" t="s">
        <v>0</v>
      </c>
      <c r="B32" s="28">
        <f>B31+C31</f>
        <v>1849103238.0000014</v>
      </c>
      <c r="C32" s="30"/>
      <c r="D32" s="28">
        <f>D31+E31</f>
        <v>192753050</v>
      </c>
      <c r="E32" s="30"/>
      <c r="F32" s="28">
        <f>F31+G31</f>
        <v>82744650</v>
      </c>
      <c r="G32" s="30"/>
      <c r="H32" s="28">
        <f>H31+I31</f>
        <v>290910350</v>
      </c>
      <c r="I32" s="30"/>
      <c r="J32" s="28">
        <f>J31+K31</f>
        <v>0</v>
      </c>
      <c r="K32" s="30"/>
      <c r="L32" s="28">
        <f>L31+M31</f>
        <v>2415511288.0000014</v>
      </c>
      <c r="M32" s="29"/>
      <c r="N32" s="23">
        <f>B32+D32+F32+H32+J32</f>
        <v>2415511288.0000014</v>
      </c>
      <c r="P32" s="5" t="s">
        <v>0</v>
      </c>
      <c r="Q32" s="28">
        <f>Q31+R31</f>
        <v>201683</v>
      </c>
      <c r="R32" s="30"/>
      <c r="S32" s="28">
        <f>S31+T31</f>
        <v>18738</v>
      </c>
      <c r="T32" s="30"/>
      <c r="U32" s="28">
        <f>U31+V31</f>
        <v>12267</v>
      </c>
      <c r="V32" s="30"/>
      <c r="W32" s="28">
        <f>W31+X31</f>
        <v>39461</v>
      </c>
      <c r="X32" s="30"/>
      <c r="Y32" s="28">
        <f>Y31+Z31</f>
        <v>2981</v>
      </c>
      <c r="Z32" s="30"/>
      <c r="AA32" s="28">
        <f>AA31+AB31</f>
        <v>275130</v>
      </c>
      <c r="AB32" s="30"/>
      <c r="AC32" s="24">
        <f>Q32+S32+U32+W32+Y32</f>
        <v>275130</v>
      </c>
      <c r="AE32" s="5" t="s">
        <v>0</v>
      </c>
      <c r="AF32" s="31">
        <f>IFERROR(B32/Q32,"N.A.")</f>
        <v>9168.364403544183</v>
      </c>
      <c r="AG32" s="32"/>
      <c r="AH32" s="31">
        <f>IFERROR(D32/S32,"N.A.")</f>
        <v>10286.74618422457</v>
      </c>
      <c r="AI32" s="32"/>
      <c r="AJ32" s="31">
        <f>IFERROR(F32/U32,"N.A.")</f>
        <v>6745.3044754218636</v>
      </c>
      <c r="AK32" s="32"/>
      <c r="AL32" s="31">
        <f>IFERROR(H32/W32,"N.A.")</f>
        <v>7372.0977674159294</v>
      </c>
      <c r="AM32" s="32"/>
      <c r="AN32" s="31">
        <f>IFERROR(J32/Y32,"N.A.")</f>
        <v>0</v>
      </c>
      <c r="AO32" s="32"/>
      <c r="AP32" s="31">
        <f>IFERROR(L32/AA32,"N.A.")</f>
        <v>8779.5270890124721</v>
      </c>
      <c r="AQ32" s="32"/>
      <c r="AR32" s="17">
        <f>IFERROR(N32/AC32, "N.A.")</f>
        <v>8779.5270890124721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21493250</v>
      </c>
      <c r="C39" s="2"/>
      <c r="D39" s="2">
        <v>2273410.0000000005</v>
      </c>
      <c r="E39" s="2"/>
      <c r="F39" s="2">
        <v>2429500</v>
      </c>
      <c r="G39" s="2"/>
      <c r="H39" s="2">
        <v>76923624.000000015</v>
      </c>
      <c r="I39" s="2"/>
      <c r="J39" s="2">
        <v>0</v>
      </c>
      <c r="K39" s="2"/>
      <c r="L39" s="1">
        <f t="shared" ref="L39:M42" si="22">B39+D39+F39+H39+J39</f>
        <v>103119784.00000001</v>
      </c>
      <c r="M39" s="13">
        <f t="shared" si="22"/>
        <v>0</v>
      </c>
      <c r="N39" s="14">
        <f>L39+M39</f>
        <v>103119784.00000001</v>
      </c>
      <c r="P39" s="3" t="s">
        <v>12</v>
      </c>
      <c r="Q39" s="2">
        <v>3870</v>
      </c>
      <c r="R39" s="2">
        <v>0</v>
      </c>
      <c r="S39" s="2">
        <v>622</v>
      </c>
      <c r="T39" s="2">
        <v>0</v>
      </c>
      <c r="U39" s="2">
        <v>988</v>
      </c>
      <c r="V39" s="2">
        <v>0</v>
      </c>
      <c r="W39" s="2">
        <v>22276</v>
      </c>
      <c r="X39" s="2">
        <v>0</v>
      </c>
      <c r="Y39" s="2">
        <v>3548</v>
      </c>
      <c r="Z39" s="2">
        <v>0</v>
      </c>
      <c r="AA39" s="1">
        <f t="shared" ref="AA39:AB42" si="23">Q39+S39+U39+W39+Y39</f>
        <v>31304</v>
      </c>
      <c r="AB39" s="13">
        <f t="shared" si="23"/>
        <v>0</v>
      </c>
      <c r="AC39" s="14">
        <f>AA39+AB39</f>
        <v>31304</v>
      </c>
      <c r="AE39" s="3" t="s">
        <v>12</v>
      </c>
      <c r="AF39" s="2">
        <f t="shared" ref="AF39:AR42" si="24">IFERROR(B39/Q39, "N.A.")</f>
        <v>5553.8113695090442</v>
      </c>
      <c r="AG39" s="2" t="str">
        <f t="shared" si="24"/>
        <v>N.A.</v>
      </c>
      <c r="AH39" s="2">
        <f t="shared" si="24"/>
        <v>3655.0000000000009</v>
      </c>
      <c r="AI39" s="2" t="str">
        <f t="shared" si="24"/>
        <v>N.A.</v>
      </c>
      <c r="AJ39" s="2">
        <f t="shared" si="24"/>
        <v>2459.0080971659918</v>
      </c>
      <c r="AK39" s="2" t="str">
        <f t="shared" si="24"/>
        <v>N.A.</v>
      </c>
      <c r="AL39" s="2">
        <f t="shared" si="24"/>
        <v>3453.2063207038973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3294.1408126756969</v>
      </c>
      <c r="AQ39" s="16" t="str">
        <f t="shared" si="24"/>
        <v>N.A.</v>
      </c>
      <c r="AR39" s="14">
        <f t="shared" si="24"/>
        <v>3294.1408126756969</v>
      </c>
    </row>
    <row r="40" spans="1:44" ht="15" customHeight="1" thickBot="1" x14ac:dyDescent="0.3">
      <c r="A40" s="3" t="s">
        <v>13</v>
      </c>
      <c r="B40" s="2">
        <v>66587759.999999985</v>
      </c>
      <c r="C40" s="2">
        <v>1068550</v>
      </c>
      <c r="D40" s="2">
        <v>877200</v>
      </c>
      <c r="E40" s="2"/>
      <c r="F40" s="2"/>
      <c r="G40" s="2"/>
      <c r="H40" s="2"/>
      <c r="I40" s="2"/>
      <c r="J40" s="2"/>
      <c r="K40" s="2"/>
      <c r="L40" s="1">
        <f t="shared" si="22"/>
        <v>67464959.999999985</v>
      </c>
      <c r="M40" s="13">
        <f t="shared" si="22"/>
        <v>1068550</v>
      </c>
      <c r="N40" s="14">
        <f>L40+M40</f>
        <v>68533509.999999985</v>
      </c>
      <c r="P40" s="3" t="s">
        <v>13</v>
      </c>
      <c r="Q40" s="2">
        <v>11399</v>
      </c>
      <c r="R40" s="2">
        <v>142</v>
      </c>
      <c r="S40" s="2">
        <v>340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11739</v>
      </c>
      <c r="AB40" s="13">
        <f t="shared" si="23"/>
        <v>142</v>
      </c>
      <c r="AC40" s="14">
        <f>AA40+AB40</f>
        <v>11881</v>
      </c>
      <c r="AE40" s="3" t="s">
        <v>13</v>
      </c>
      <c r="AF40" s="2">
        <f t="shared" si="24"/>
        <v>5841.5439950872869</v>
      </c>
      <c r="AG40" s="2">
        <f t="shared" si="24"/>
        <v>7525</v>
      </c>
      <c r="AH40" s="2">
        <f t="shared" si="24"/>
        <v>2580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5747.0789675440828</v>
      </c>
      <c r="AQ40" s="16">
        <f t="shared" si="24"/>
        <v>7525</v>
      </c>
      <c r="AR40" s="14">
        <f t="shared" si="24"/>
        <v>5768.3284235333713</v>
      </c>
    </row>
    <row r="41" spans="1:44" ht="15" customHeight="1" thickBot="1" x14ac:dyDescent="0.3">
      <c r="A41" s="3" t="s">
        <v>14</v>
      </c>
      <c r="B41" s="2">
        <v>93865727</v>
      </c>
      <c r="C41" s="2">
        <v>917886831.99999988</v>
      </c>
      <c r="D41" s="2">
        <v>29598019.999999993</v>
      </c>
      <c r="E41" s="2">
        <v>39331539.999999993</v>
      </c>
      <c r="F41" s="2"/>
      <c r="G41" s="2">
        <v>15212349.999999998</v>
      </c>
      <c r="H41" s="2"/>
      <c r="I41" s="2">
        <v>20081180</v>
      </c>
      <c r="J41" s="2">
        <v>0</v>
      </c>
      <c r="K41" s="2"/>
      <c r="L41" s="1">
        <f t="shared" si="22"/>
        <v>123463747</v>
      </c>
      <c r="M41" s="13">
        <f t="shared" si="22"/>
        <v>992511901.99999988</v>
      </c>
      <c r="N41" s="14">
        <f>L41+M41</f>
        <v>1115975649</v>
      </c>
      <c r="P41" s="3" t="s">
        <v>14</v>
      </c>
      <c r="Q41" s="2">
        <v>15316</v>
      </c>
      <c r="R41" s="2">
        <v>111628</v>
      </c>
      <c r="S41" s="2">
        <v>3423</v>
      </c>
      <c r="T41" s="2">
        <v>2332</v>
      </c>
      <c r="U41" s="2">
        <v>0</v>
      </c>
      <c r="V41" s="2">
        <v>1486</v>
      </c>
      <c r="W41" s="2">
        <v>0</v>
      </c>
      <c r="X41" s="2">
        <v>3827</v>
      </c>
      <c r="Y41" s="2">
        <v>940</v>
      </c>
      <c r="Z41" s="2">
        <v>0</v>
      </c>
      <c r="AA41" s="1">
        <f t="shared" si="23"/>
        <v>19679</v>
      </c>
      <c r="AB41" s="13">
        <f t="shared" si="23"/>
        <v>119273</v>
      </c>
      <c r="AC41" s="14">
        <f>AA41+AB41</f>
        <v>138952</v>
      </c>
      <c r="AE41" s="3" t="s">
        <v>14</v>
      </c>
      <c r="AF41" s="2">
        <f t="shared" si="24"/>
        <v>6128.6058370331675</v>
      </c>
      <c r="AG41" s="2">
        <f t="shared" si="24"/>
        <v>8222.7293510588734</v>
      </c>
      <c r="AH41" s="2">
        <f t="shared" si="24"/>
        <v>8646.8068945369541</v>
      </c>
      <c r="AI41" s="2">
        <f t="shared" si="24"/>
        <v>16866.012006861059</v>
      </c>
      <c r="AJ41" s="2" t="str">
        <f t="shared" si="24"/>
        <v>N.A.</v>
      </c>
      <c r="AK41" s="2">
        <f t="shared" si="24"/>
        <v>10237.113055181695</v>
      </c>
      <c r="AL41" s="2" t="str">
        <f t="shared" si="24"/>
        <v>N.A.</v>
      </c>
      <c r="AM41" s="2">
        <f t="shared" si="24"/>
        <v>5247.2380454664226</v>
      </c>
      <c r="AN41" s="2">
        <f t="shared" si="24"/>
        <v>0</v>
      </c>
      <c r="AO41" s="2" t="str">
        <f t="shared" si="24"/>
        <v>N.A.</v>
      </c>
      <c r="AP41" s="15">
        <f t="shared" si="24"/>
        <v>6273.8831749580768</v>
      </c>
      <c r="AQ41" s="16">
        <f t="shared" si="24"/>
        <v>8321.3460045441952</v>
      </c>
      <c r="AR41" s="14">
        <f t="shared" si="24"/>
        <v>8031.3752159018941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181946737</v>
      </c>
      <c r="C43" s="2">
        <v>918955381.99999952</v>
      </c>
      <c r="D43" s="2">
        <v>32748629.999999996</v>
      </c>
      <c r="E43" s="2">
        <v>39331539.999999993</v>
      </c>
      <c r="F43" s="2">
        <v>2429500</v>
      </c>
      <c r="G43" s="2">
        <v>15212349.999999998</v>
      </c>
      <c r="H43" s="2">
        <v>76923624.000000015</v>
      </c>
      <c r="I43" s="2">
        <v>20081180</v>
      </c>
      <c r="J43" s="2">
        <v>0</v>
      </c>
      <c r="K43" s="2"/>
      <c r="L43" s="1">
        <f t="shared" ref="L43" si="25">B43+D43+F43+H43+J43</f>
        <v>294048491</v>
      </c>
      <c r="M43" s="13">
        <f t="shared" ref="M43" si="26">C43+E43+G43+I43+K43</f>
        <v>993580451.99999952</v>
      </c>
      <c r="N43" s="22">
        <f>L43+M43</f>
        <v>1287628942.9999995</v>
      </c>
      <c r="P43" s="4" t="s">
        <v>16</v>
      </c>
      <c r="Q43" s="2">
        <v>30585</v>
      </c>
      <c r="R43" s="2">
        <v>111770</v>
      </c>
      <c r="S43" s="2">
        <v>4385</v>
      </c>
      <c r="T43" s="2">
        <v>2332</v>
      </c>
      <c r="U43" s="2">
        <v>988</v>
      </c>
      <c r="V43" s="2">
        <v>1486</v>
      </c>
      <c r="W43" s="2">
        <v>22276</v>
      </c>
      <c r="X43" s="2">
        <v>3827</v>
      </c>
      <c r="Y43" s="2">
        <v>4488</v>
      </c>
      <c r="Z43" s="2">
        <v>0</v>
      </c>
      <c r="AA43" s="1">
        <f t="shared" ref="AA43" si="27">Q43+S43+U43+W43+Y43</f>
        <v>62722</v>
      </c>
      <c r="AB43" s="13">
        <f t="shared" ref="AB43" si="28">R43+T43+V43+X43+Z43</f>
        <v>119415</v>
      </c>
      <c r="AC43" s="22">
        <f>AA43+AB43</f>
        <v>182137</v>
      </c>
      <c r="AE43" s="4" t="s">
        <v>16</v>
      </c>
      <c r="AF43" s="2">
        <f t="shared" ref="AF43:AO43" si="29">IFERROR(B43/Q43, "N.A.")</f>
        <v>5948.8879189145009</v>
      </c>
      <c r="AG43" s="2">
        <f t="shared" si="29"/>
        <v>8221.8429095463853</v>
      </c>
      <c r="AH43" s="2">
        <f t="shared" si="29"/>
        <v>7468.330672748004</v>
      </c>
      <c r="AI43" s="2">
        <f t="shared" si="29"/>
        <v>16866.012006861059</v>
      </c>
      <c r="AJ43" s="2">
        <f t="shared" si="29"/>
        <v>2459.0080971659918</v>
      </c>
      <c r="AK43" s="2">
        <f t="shared" si="29"/>
        <v>10237.113055181695</v>
      </c>
      <c r="AL43" s="2">
        <f t="shared" si="29"/>
        <v>3453.2063207038973</v>
      </c>
      <c r="AM43" s="2">
        <f t="shared" si="29"/>
        <v>5247.2380454664226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4688.12364082778</v>
      </c>
      <c r="AQ43" s="16">
        <f t="shared" ref="AQ43" si="31">IFERROR(M43/AB43, "N.A.")</f>
        <v>8320.3990453460574</v>
      </c>
      <c r="AR43" s="14">
        <f t="shared" ref="AR43" si="32">IFERROR(N43/AC43, "N.A.")</f>
        <v>7069.5627082910087</v>
      </c>
    </row>
    <row r="44" spans="1:44" ht="15" customHeight="1" thickBot="1" x14ac:dyDescent="0.3">
      <c r="A44" s="5" t="s">
        <v>0</v>
      </c>
      <c r="B44" s="28">
        <f>B43+C43</f>
        <v>1100902118.9999995</v>
      </c>
      <c r="C44" s="30"/>
      <c r="D44" s="28">
        <f>D43+E43</f>
        <v>72080169.999999985</v>
      </c>
      <c r="E44" s="30"/>
      <c r="F44" s="28">
        <f>F43+G43</f>
        <v>17641850</v>
      </c>
      <c r="G44" s="30"/>
      <c r="H44" s="28">
        <f>H43+I43</f>
        <v>97004804.000000015</v>
      </c>
      <c r="I44" s="30"/>
      <c r="J44" s="28">
        <f>J43+K43</f>
        <v>0</v>
      </c>
      <c r="K44" s="30"/>
      <c r="L44" s="28">
        <f>L43+M43</f>
        <v>1287628942.9999995</v>
      </c>
      <c r="M44" s="29"/>
      <c r="N44" s="23">
        <f>B44+D44+F44+H44+J44</f>
        <v>1287628942.9999995</v>
      </c>
      <c r="P44" s="5" t="s">
        <v>0</v>
      </c>
      <c r="Q44" s="28">
        <f>Q43+R43</f>
        <v>142355</v>
      </c>
      <c r="R44" s="30"/>
      <c r="S44" s="28">
        <f>S43+T43</f>
        <v>6717</v>
      </c>
      <c r="T44" s="30"/>
      <c r="U44" s="28">
        <f>U43+V43</f>
        <v>2474</v>
      </c>
      <c r="V44" s="30"/>
      <c r="W44" s="28">
        <f>W43+X43</f>
        <v>26103</v>
      </c>
      <c r="X44" s="30"/>
      <c r="Y44" s="28">
        <f>Y43+Z43</f>
        <v>4488</v>
      </c>
      <c r="Z44" s="30"/>
      <c r="AA44" s="28">
        <f>AA43+AB43</f>
        <v>182137</v>
      </c>
      <c r="AB44" s="29"/>
      <c r="AC44" s="23">
        <f>Q44+S44+U44+W44+Y44</f>
        <v>182137</v>
      </c>
      <c r="AE44" s="5" t="s">
        <v>0</v>
      </c>
      <c r="AF44" s="31">
        <f>IFERROR(B44/Q44,"N.A.")</f>
        <v>7733.4980787467921</v>
      </c>
      <c r="AG44" s="32"/>
      <c r="AH44" s="31">
        <f>IFERROR(D44/S44,"N.A.")</f>
        <v>10731.00640166741</v>
      </c>
      <c r="AI44" s="32"/>
      <c r="AJ44" s="31">
        <f>IFERROR(F44/U44,"N.A.")</f>
        <v>7130.9013742926436</v>
      </c>
      <c r="AK44" s="32"/>
      <c r="AL44" s="31">
        <f>IFERROR(H44/W44,"N.A.")</f>
        <v>3716.232003984217</v>
      </c>
      <c r="AM44" s="32"/>
      <c r="AN44" s="31">
        <f>IFERROR(J44/Y44,"N.A.")</f>
        <v>0</v>
      </c>
      <c r="AO44" s="32"/>
      <c r="AP44" s="31">
        <f>IFERROR(L44/AA44,"N.A.")</f>
        <v>7069.5627082910087</v>
      </c>
      <c r="AQ44" s="32"/>
      <c r="AR44" s="17">
        <f>IFERROR(N44/AC44, "N.A.")</f>
        <v>7069.5627082910087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16267785.000000002</v>
      </c>
      <c r="C15" s="2"/>
      <c r="D15" s="2">
        <v>2137500</v>
      </c>
      <c r="E15" s="2"/>
      <c r="F15" s="2">
        <v>7037920</v>
      </c>
      <c r="G15" s="2"/>
      <c r="H15" s="2">
        <v>19092076</v>
      </c>
      <c r="I15" s="2"/>
      <c r="J15" s="2">
        <v>0</v>
      </c>
      <c r="K15" s="2"/>
      <c r="L15" s="1">
        <f t="shared" ref="L15:M18" si="0">B15+D15+F15+H15+J15</f>
        <v>44535281</v>
      </c>
      <c r="M15" s="13">
        <f t="shared" si="0"/>
        <v>0</v>
      </c>
      <c r="N15" s="14">
        <f>L15+M15</f>
        <v>44535281</v>
      </c>
      <c r="P15" s="3" t="s">
        <v>12</v>
      </c>
      <c r="Q15" s="2">
        <v>3314</v>
      </c>
      <c r="R15" s="2">
        <v>0</v>
      </c>
      <c r="S15" s="2">
        <v>285</v>
      </c>
      <c r="T15" s="2">
        <v>0</v>
      </c>
      <c r="U15" s="2">
        <v>1058</v>
      </c>
      <c r="V15" s="2">
        <v>0</v>
      </c>
      <c r="W15" s="2">
        <v>5613</v>
      </c>
      <c r="X15" s="2">
        <v>0</v>
      </c>
      <c r="Y15" s="2">
        <v>346</v>
      </c>
      <c r="Z15" s="2">
        <v>0</v>
      </c>
      <c r="AA15" s="1">
        <f t="shared" ref="AA15:AB18" si="1">Q15+S15+U15+W15+Y15</f>
        <v>10616</v>
      </c>
      <c r="AB15" s="13">
        <f t="shared" si="1"/>
        <v>0</v>
      </c>
      <c r="AC15" s="14">
        <f>AA15+AB15</f>
        <v>10616</v>
      </c>
      <c r="AE15" s="3" t="s">
        <v>12</v>
      </c>
      <c r="AF15" s="2">
        <f t="shared" ref="AF15:AR18" si="2">IFERROR(B15/Q15, "N.A.")</f>
        <v>4908.8065781532896</v>
      </c>
      <c r="AG15" s="2" t="str">
        <f t="shared" si="2"/>
        <v>N.A.</v>
      </c>
      <c r="AH15" s="2">
        <f t="shared" si="2"/>
        <v>7500</v>
      </c>
      <c r="AI15" s="2" t="str">
        <f t="shared" si="2"/>
        <v>N.A.</v>
      </c>
      <c r="AJ15" s="2">
        <f t="shared" si="2"/>
        <v>6652.0982986767485</v>
      </c>
      <c r="AK15" s="2" t="str">
        <f t="shared" si="2"/>
        <v>N.A.</v>
      </c>
      <c r="AL15" s="2">
        <f t="shared" si="2"/>
        <v>3401.4031712096917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4195.1093632253205</v>
      </c>
      <c r="AQ15" s="16" t="str">
        <f t="shared" si="2"/>
        <v>N.A.</v>
      </c>
      <c r="AR15" s="14">
        <f t="shared" si="2"/>
        <v>4195.1093632253205</v>
      </c>
    </row>
    <row r="16" spans="1:44" ht="15" customHeight="1" thickBot="1" x14ac:dyDescent="0.3">
      <c r="A16" s="3" t="s">
        <v>13</v>
      </c>
      <c r="B16" s="2">
        <v>1942740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1942740</v>
      </c>
      <c r="M16" s="13">
        <f t="shared" si="0"/>
        <v>0</v>
      </c>
      <c r="N16" s="14">
        <f>L16+M16</f>
        <v>1942740</v>
      </c>
      <c r="P16" s="3" t="s">
        <v>13</v>
      </c>
      <c r="Q16" s="2">
        <v>515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515</v>
      </c>
      <c r="AB16" s="13">
        <f t="shared" si="1"/>
        <v>0</v>
      </c>
      <c r="AC16" s="14">
        <f>AA16+AB16</f>
        <v>515</v>
      </c>
      <c r="AE16" s="3" t="s">
        <v>13</v>
      </c>
      <c r="AF16" s="2">
        <f t="shared" si="2"/>
        <v>3772.3106796116504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3772.3106796116504</v>
      </c>
      <c r="AQ16" s="16" t="str">
        <f t="shared" si="2"/>
        <v>N.A.</v>
      </c>
      <c r="AR16" s="14">
        <f t="shared" si="2"/>
        <v>3772.3106796116504</v>
      </c>
    </row>
    <row r="17" spans="1:44" ht="15" customHeight="1" thickBot="1" x14ac:dyDescent="0.3">
      <c r="A17" s="3" t="s">
        <v>14</v>
      </c>
      <c r="B17" s="2">
        <v>20016040.000000004</v>
      </c>
      <c r="C17" s="2">
        <v>31685980.000000007</v>
      </c>
      <c r="D17" s="2">
        <v>3096000</v>
      </c>
      <c r="E17" s="2"/>
      <c r="F17" s="2"/>
      <c r="G17" s="2">
        <v>2322000</v>
      </c>
      <c r="H17" s="2"/>
      <c r="I17" s="2">
        <v>6936600</v>
      </c>
      <c r="J17" s="2">
        <v>0</v>
      </c>
      <c r="K17" s="2"/>
      <c r="L17" s="1">
        <f t="shared" si="0"/>
        <v>23112040.000000004</v>
      </c>
      <c r="M17" s="13">
        <f t="shared" si="0"/>
        <v>40944580.000000007</v>
      </c>
      <c r="N17" s="14">
        <f>L17+M17</f>
        <v>64056620.000000015</v>
      </c>
      <c r="P17" s="3" t="s">
        <v>14</v>
      </c>
      <c r="Q17" s="2">
        <v>3823</v>
      </c>
      <c r="R17" s="2">
        <v>3940</v>
      </c>
      <c r="S17" s="2">
        <v>180</v>
      </c>
      <c r="T17" s="2">
        <v>0</v>
      </c>
      <c r="U17" s="2">
        <v>0</v>
      </c>
      <c r="V17" s="2">
        <v>465</v>
      </c>
      <c r="W17" s="2">
        <v>0</v>
      </c>
      <c r="X17" s="2">
        <v>634</v>
      </c>
      <c r="Y17" s="2">
        <v>645</v>
      </c>
      <c r="Z17" s="2">
        <v>0</v>
      </c>
      <c r="AA17" s="1">
        <f t="shared" si="1"/>
        <v>4648</v>
      </c>
      <c r="AB17" s="13">
        <f t="shared" si="1"/>
        <v>5039</v>
      </c>
      <c r="AC17" s="14">
        <f>AA17+AB17</f>
        <v>9687</v>
      </c>
      <c r="AE17" s="3" t="s">
        <v>14</v>
      </c>
      <c r="AF17" s="2">
        <f t="shared" si="2"/>
        <v>5235.689249280671</v>
      </c>
      <c r="AG17" s="2">
        <f t="shared" si="2"/>
        <v>8042.1269035533014</v>
      </c>
      <c r="AH17" s="2">
        <f t="shared" si="2"/>
        <v>17200</v>
      </c>
      <c r="AI17" s="2" t="str">
        <f t="shared" si="2"/>
        <v>N.A.</v>
      </c>
      <c r="AJ17" s="2" t="str">
        <f t="shared" si="2"/>
        <v>N.A.</v>
      </c>
      <c r="AK17" s="2">
        <f t="shared" si="2"/>
        <v>4993.5483870967746</v>
      </c>
      <c r="AL17" s="2" t="str">
        <f t="shared" si="2"/>
        <v>N.A.</v>
      </c>
      <c r="AM17" s="2">
        <f t="shared" si="2"/>
        <v>10941.009463722397</v>
      </c>
      <c r="AN17" s="2">
        <f t="shared" si="2"/>
        <v>0</v>
      </c>
      <c r="AO17" s="2" t="str">
        <f t="shared" si="2"/>
        <v>N.A.</v>
      </c>
      <c r="AP17" s="15">
        <f t="shared" si="2"/>
        <v>4972.469879518073</v>
      </c>
      <c r="AQ17" s="16">
        <f t="shared" si="2"/>
        <v>8125.5368128596956</v>
      </c>
      <c r="AR17" s="14">
        <f t="shared" si="2"/>
        <v>6612.6375554867363</v>
      </c>
    </row>
    <row r="18" spans="1:44" ht="15" customHeight="1" thickBot="1" x14ac:dyDescent="0.3">
      <c r="A18" s="3" t="s">
        <v>15</v>
      </c>
      <c r="B18" s="2">
        <v>20279119</v>
      </c>
      <c r="C18" s="2"/>
      <c r="D18" s="2">
        <v>4175515</v>
      </c>
      <c r="E18" s="2"/>
      <c r="F18" s="2"/>
      <c r="G18" s="2">
        <v>1428999.9999999998</v>
      </c>
      <c r="H18" s="2">
        <v>9925448</v>
      </c>
      <c r="I18" s="2"/>
      <c r="J18" s="2">
        <v>0</v>
      </c>
      <c r="K18" s="2"/>
      <c r="L18" s="1">
        <f t="shared" si="0"/>
        <v>34380082</v>
      </c>
      <c r="M18" s="13">
        <f t="shared" si="0"/>
        <v>1428999.9999999998</v>
      </c>
      <c r="N18" s="14">
        <f>L18+M18</f>
        <v>35809082</v>
      </c>
      <c r="P18" s="3" t="s">
        <v>15</v>
      </c>
      <c r="Q18" s="2">
        <v>4698</v>
      </c>
      <c r="R18" s="2">
        <v>0</v>
      </c>
      <c r="S18" s="2">
        <v>605</v>
      </c>
      <c r="T18" s="2">
        <v>0</v>
      </c>
      <c r="U18" s="2">
        <v>0</v>
      </c>
      <c r="V18" s="2">
        <v>1138</v>
      </c>
      <c r="W18" s="2">
        <v>7234</v>
      </c>
      <c r="X18" s="2">
        <v>0</v>
      </c>
      <c r="Y18" s="2">
        <v>1632</v>
      </c>
      <c r="Z18" s="2">
        <v>0</v>
      </c>
      <c r="AA18" s="1">
        <f t="shared" si="1"/>
        <v>14169</v>
      </c>
      <c r="AB18" s="13">
        <f t="shared" si="1"/>
        <v>1138</v>
      </c>
      <c r="AC18" s="22">
        <f>AA18+AB18</f>
        <v>15307</v>
      </c>
      <c r="AE18" s="3" t="s">
        <v>15</v>
      </c>
      <c r="AF18" s="2">
        <f t="shared" si="2"/>
        <v>4316.5429970200084</v>
      </c>
      <c r="AG18" s="2" t="str">
        <f t="shared" si="2"/>
        <v>N.A.</v>
      </c>
      <c r="AH18" s="2">
        <f t="shared" si="2"/>
        <v>6901.6776859504134</v>
      </c>
      <c r="AI18" s="2" t="str">
        <f t="shared" si="2"/>
        <v>N.A.</v>
      </c>
      <c r="AJ18" s="2" t="str">
        <f t="shared" si="2"/>
        <v>N.A.</v>
      </c>
      <c r="AK18" s="2">
        <f t="shared" si="2"/>
        <v>1255.7117750439365</v>
      </c>
      <c r="AL18" s="2">
        <f t="shared" si="2"/>
        <v>1372.0552944429085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2426.4296704072271</v>
      </c>
      <c r="AQ18" s="16">
        <f t="shared" si="2"/>
        <v>1255.7117750439365</v>
      </c>
      <c r="AR18" s="14">
        <f t="shared" si="2"/>
        <v>2339.3925654929117</v>
      </c>
    </row>
    <row r="19" spans="1:44" ht="15" customHeight="1" thickBot="1" x14ac:dyDescent="0.3">
      <c r="A19" s="4" t="s">
        <v>16</v>
      </c>
      <c r="B19" s="2">
        <v>58505684</v>
      </c>
      <c r="C19" s="2">
        <v>31685980.000000007</v>
      </c>
      <c r="D19" s="2">
        <v>9409015</v>
      </c>
      <c r="E19" s="2"/>
      <c r="F19" s="2">
        <v>7037920</v>
      </c>
      <c r="G19" s="2">
        <v>3751000</v>
      </c>
      <c r="H19" s="2">
        <v>29017524</v>
      </c>
      <c r="I19" s="2">
        <v>6936600</v>
      </c>
      <c r="J19" s="2">
        <v>0</v>
      </c>
      <c r="K19" s="2"/>
      <c r="L19" s="1">
        <f t="shared" ref="L19" si="3">B19+D19+F19+H19+J19</f>
        <v>103970143</v>
      </c>
      <c r="M19" s="13">
        <f t="shared" ref="M19" si="4">C19+E19+G19+I19+K19</f>
        <v>42373580.000000007</v>
      </c>
      <c r="N19" s="22">
        <f>L19+M19</f>
        <v>146343723</v>
      </c>
      <c r="P19" s="4" t="s">
        <v>16</v>
      </c>
      <c r="Q19" s="2">
        <v>12350</v>
      </c>
      <c r="R19" s="2">
        <v>3940</v>
      </c>
      <c r="S19" s="2">
        <v>1070</v>
      </c>
      <c r="T19" s="2">
        <v>0</v>
      </c>
      <c r="U19" s="2">
        <v>1058</v>
      </c>
      <c r="V19" s="2">
        <v>1603</v>
      </c>
      <c r="W19" s="2">
        <v>12847</v>
      </c>
      <c r="X19" s="2">
        <v>634</v>
      </c>
      <c r="Y19" s="2">
        <v>2623</v>
      </c>
      <c r="Z19" s="2">
        <v>0</v>
      </c>
      <c r="AA19" s="1">
        <f t="shared" ref="AA19" si="5">Q19+S19+U19+W19+Y19</f>
        <v>29948</v>
      </c>
      <c r="AB19" s="13">
        <f t="shared" ref="AB19" si="6">R19+T19+V19+X19+Z19</f>
        <v>6177</v>
      </c>
      <c r="AC19" s="14">
        <f>AA19+AB19</f>
        <v>36125</v>
      </c>
      <c r="AE19" s="4" t="s">
        <v>16</v>
      </c>
      <c r="AF19" s="2">
        <f t="shared" ref="AF19:AO19" si="7">IFERROR(B19/Q19, "N.A.")</f>
        <v>4737.3023481781374</v>
      </c>
      <c r="AG19" s="2">
        <f t="shared" si="7"/>
        <v>8042.1269035533014</v>
      </c>
      <c r="AH19" s="2">
        <f t="shared" si="7"/>
        <v>8793.4719626168226</v>
      </c>
      <c r="AI19" s="2" t="str">
        <f t="shared" si="7"/>
        <v>N.A.</v>
      </c>
      <c r="AJ19" s="2">
        <f t="shared" si="7"/>
        <v>6652.0982986767485</v>
      </c>
      <c r="AK19" s="2">
        <f t="shared" si="7"/>
        <v>2339.9875233936368</v>
      </c>
      <c r="AL19" s="2">
        <f t="shared" si="7"/>
        <v>2258.7003969798398</v>
      </c>
      <c r="AM19" s="2">
        <f t="shared" si="7"/>
        <v>10941.009463722397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3471.689027647923</v>
      </c>
      <c r="AQ19" s="16">
        <f t="shared" ref="AQ19" si="9">IFERROR(M19/AB19, "N.A.")</f>
        <v>6859.896389833254</v>
      </c>
      <c r="AR19" s="14">
        <f t="shared" ref="AR19" si="10">IFERROR(N19/AC19, "N.A.")</f>
        <v>4051.0373148788926</v>
      </c>
    </row>
    <row r="20" spans="1:44" ht="15" customHeight="1" thickBot="1" x14ac:dyDescent="0.3">
      <c r="A20" s="5" t="s">
        <v>0</v>
      </c>
      <c r="B20" s="28">
        <f>B19+C19</f>
        <v>90191664</v>
      </c>
      <c r="C20" s="30"/>
      <c r="D20" s="28">
        <f>D19+E19</f>
        <v>9409015</v>
      </c>
      <c r="E20" s="30"/>
      <c r="F20" s="28">
        <f>F19+G19</f>
        <v>10788920</v>
      </c>
      <c r="G20" s="30"/>
      <c r="H20" s="28">
        <f>H19+I19</f>
        <v>35954124</v>
      </c>
      <c r="I20" s="30"/>
      <c r="J20" s="28">
        <f>J19+K19</f>
        <v>0</v>
      </c>
      <c r="K20" s="30"/>
      <c r="L20" s="28">
        <f>L19+M19</f>
        <v>146343723</v>
      </c>
      <c r="M20" s="29"/>
      <c r="N20" s="23">
        <f>B20+D20+F20+H20+J20</f>
        <v>146343723</v>
      </c>
      <c r="P20" s="5" t="s">
        <v>0</v>
      </c>
      <c r="Q20" s="28">
        <f>Q19+R19</f>
        <v>16290</v>
      </c>
      <c r="R20" s="30"/>
      <c r="S20" s="28">
        <f>S19+T19</f>
        <v>1070</v>
      </c>
      <c r="T20" s="30"/>
      <c r="U20" s="28">
        <f>U19+V19</f>
        <v>2661</v>
      </c>
      <c r="V20" s="30"/>
      <c r="W20" s="28">
        <f>W19+X19</f>
        <v>13481</v>
      </c>
      <c r="X20" s="30"/>
      <c r="Y20" s="28">
        <f>Y19+Z19</f>
        <v>2623</v>
      </c>
      <c r="Z20" s="30"/>
      <c r="AA20" s="28">
        <f>AA19+AB19</f>
        <v>36125</v>
      </c>
      <c r="AB20" s="30"/>
      <c r="AC20" s="24">
        <f>Q20+S20+U20+W20+Y20</f>
        <v>36125</v>
      </c>
      <c r="AE20" s="5" t="s">
        <v>0</v>
      </c>
      <c r="AF20" s="31">
        <f>IFERROR(B20/Q20,"N.A.")</f>
        <v>5536.6276243093926</v>
      </c>
      <c r="AG20" s="32"/>
      <c r="AH20" s="31">
        <f>IFERROR(D20/S20,"N.A.")</f>
        <v>8793.4719626168226</v>
      </c>
      <c r="AI20" s="32"/>
      <c r="AJ20" s="31">
        <f>IFERROR(F20/U20,"N.A.")</f>
        <v>4054.4607290492295</v>
      </c>
      <c r="AK20" s="32"/>
      <c r="AL20" s="31">
        <f>IFERROR(H20/W20,"N.A.")</f>
        <v>2667.022031006602</v>
      </c>
      <c r="AM20" s="32"/>
      <c r="AN20" s="31">
        <f>IFERROR(J20/Y20,"N.A.")</f>
        <v>0</v>
      </c>
      <c r="AO20" s="32"/>
      <c r="AP20" s="31">
        <f>IFERROR(L20/AA20,"N.A.")</f>
        <v>4051.0373148788926</v>
      </c>
      <c r="AQ20" s="32"/>
      <c r="AR20" s="17">
        <f>IFERROR(N20/AC20, "N.A.")</f>
        <v>4051.0373148788926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10407260</v>
      </c>
      <c r="C27" s="2"/>
      <c r="D27" s="2">
        <v>2137500</v>
      </c>
      <c r="E27" s="2"/>
      <c r="F27" s="2">
        <v>3715200</v>
      </c>
      <c r="G27" s="2"/>
      <c r="H27" s="2">
        <v>10174034</v>
      </c>
      <c r="I27" s="2"/>
      <c r="J27" s="2"/>
      <c r="K27" s="2"/>
      <c r="L27" s="1">
        <f t="shared" ref="L27:M30" si="11">B27+D27+F27+H27+J27</f>
        <v>26433994</v>
      </c>
      <c r="M27" s="13">
        <f t="shared" si="11"/>
        <v>0</v>
      </c>
      <c r="N27" s="14">
        <f>L27+M27</f>
        <v>26433994</v>
      </c>
      <c r="P27" s="3" t="s">
        <v>12</v>
      </c>
      <c r="Q27" s="2">
        <v>1892</v>
      </c>
      <c r="R27" s="2">
        <v>0</v>
      </c>
      <c r="S27" s="2">
        <v>285</v>
      </c>
      <c r="T27" s="2">
        <v>0</v>
      </c>
      <c r="U27" s="2">
        <v>360</v>
      </c>
      <c r="V27" s="2">
        <v>0</v>
      </c>
      <c r="W27" s="2">
        <v>1257</v>
      </c>
      <c r="X27" s="2">
        <v>0</v>
      </c>
      <c r="Y27" s="2">
        <v>0</v>
      </c>
      <c r="Z27" s="2">
        <v>0</v>
      </c>
      <c r="AA27" s="1">
        <f t="shared" ref="AA27:AB30" si="12">Q27+S27+U27+W27+Y27</f>
        <v>3794</v>
      </c>
      <c r="AB27" s="13">
        <f t="shared" si="12"/>
        <v>0</v>
      </c>
      <c r="AC27" s="14">
        <f>AA27+AB27</f>
        <v>3794</v>
      </c>
      <c r="AE27" s="3" t="s">
        <v>12</v>
      </c>
      <c r="AF27" s="2">
        <f t="shared" ref="AF27:AR30" si="13">IFERROR(B27/Q27, "N.A.")</f>
        <v>5500.665961945032</v>
      </c>
      <c r="AG27" s="2" t="str">
        <f t="shared" si="13"/>
        <v>N.A.</v>
      </c>
      <c r="AH27" s="2">
        <f t="shared" si="13"/>
        <v>7500</v>
      </c>
      <c r="AI27" s="2" t="str">
        <f t="shared" si="13"/>
        <v>N.A.</v>
      </c>
      <c r="AJ27" s="2">
        <f t="shared" si="13"/>
        <v>10320</v>
      </c>
      <c r="AK27" s="2" t="str">
        <f t="shared" si="13"/>
        <v>N.A.</v>
      </c>
      <c r="AL27" s="2">
        <f t="shared" si="13"/>
        <v>8093.9013524264119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6967.3152345809176</v>
      </c>
      <c r="AQ27" s="16" t="str">
        <f t="shared" si="13"/>
        <v>N.A.</v>
      </c>
      <c r="AR27" s="14">
        <f t="shared" si="13"/>
        <v>6967.3152345809176</v>
      </c>
    </row>
    <row r="28" spans="1:44" ht="15" customHeight="1" thickBot="1" x14ac:dyDescent="0.3">
      <c r="A28" s="3" t="s">
        <v>13</v>
      </c>
      <c r="B28" s="2">
        <v>611460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611460</v>
      </c>
      <c r="M28" s="13">
        <f t="shared" si="11"/>
        <v>0</v>
      </c>
      <c r="N28" s="14">
        <f>L28+M28</f>
        <v>611460</v>
      </c>
      <c r="P28" s="3" t="s">
        <v>13</v>
      </c>
      <c r="Q28" s="2">
        <v>79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79</v>
      </c>
      <c r="AB28" s="13">
        <f t="shared" si="12"/>
        <v>0</v>
      </c>
      <c r="AC28" s="14">
        <f>AA28+AB28</f>
        <v>79</v>
      </c>
      <c r="AE28" s="3" t="s">
        <v>13</v>
      </c>
      <c r="AF28" s="2">
        <f t="shared" si="13"/>
        <v>7740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7740</v>
      </c>
      <c r="AQ28" s="16" t="str">
        <f t="shared" si="13"/>
        <v>N.A.</v>
      </c>
      <c r="AR28" s="14">
        <f t="shared" si="13"/>
        <v>7740</v>
      </c>
    </row>
    <row r="29" spans="1:44" ht="15" customHeight="1" thickBot="1" x14ac:dyDescent="0.3">
      <c r="A29" s="3" t="s">
        <v>14</v>
      </c>
      <c r="B29" s="2">
        <v>6695099.9999999991</v>
      </c>
      <c r="C29" s="2">
        <v>23489979.999999996</v>
      </c>
      <c r="D29" s="2">
        <v>3096000</v>
      </c>
      <c r="E29" s="2"/>
      <c r="F29" s="2"/>
      <c r="G29" s="2"/>
      <c r="H29" s="2"/>
      <c r="I29" s="2">
        <v>5856600</v>
      </c>
      <c r="J29" s="2">
        <v>0</v>
      </c>
      <c r="K29" s="2"/>
      <c r="L29" s="1">
        <f t="shared" si="11"/>
        <v>9791100</v>
      </c>
      <c r="M29" s="13">
        <f t="shared" si="11"/>
        <v>29346579.999999996</v>
      </c>
      <c r="N29" s="14">
        <f>L29+M29</f>
        <v>39137680</v>
      </c>
      <c r="P29" s="3" t="s">
        <v>14</v>
      </c>
      <c r="Q29" s="2">
        <v>1445</v>
      </c>
      <c r="R29" s="2">
        <v>2882</v>
      </c>
      <c r="S29" s="2">
        <v>180</v>
      </c>
      <c r="T29" s="2">
        <v>0</v>
      </c>
      <c r="U29" s="2">
        <v>0</v>
      </c>
      <c r="V29" s="2">
        <v>0</v>
      </c>
      <c r="W29" s="2">
        <v>0</v>
      </c>
      <c r="X29" s="2">
        <v>454</v>
      </c>
      <c r="Y29" s="2">
        <v>465</v>
      </c>
      <c r="Z29" s="2">
        <v>0</v>
      </c>
      <c r="AA29" s="1">
        <f t="shared" si="12"/>
        <v>2090</v>
      </c>
      <c r="AB29" s="13">
        <f t="shared" si="12"/>
        <v>3336</v>
      </c>
      <c r="AC29" s="14">
        <f>AA29+AB29</f>
        <v>5426</v>
      </c>
      <c r="AE29" s="3" t="s">
        <v>14</v>
      </c>
      <c r="AF29" s="2">
        <f t="shared" si="13"/>
        <v>4633.2871972318335</v>
      </c>
      <c r="AG29" s="2">
        <f t="shared" si="13"/>
        <v>8150.5829285218588</v>
      </c>
      <c r="AH29" s="2">
        <f t="shared" si="13"/>
        <v>17200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12900</v>
      </c>
      <c r="AN29" s="2">
        <f t="shared" si="13"/>
        <v>0</v>
      </c>
      <c r="AO29" s="2" t="str">
        <f t="shared" si="13"/>
        <v>N.A.</v>
      </c>
      <c r="AP29" s="15">
        <f t="shared" si="13"/>
        <v>4684.7368421052633</v>
      </c>
      <c r="AQ29" s="16">
        <f t="shared" si="13"/>
        <v>8796.9364508393282</v>
      </c>
      <c r="AR29" s="14">
        <f t="shared" si="13"/>
        <v>7212.9893107261332</v>
      </c>
    </row>
    <row r="30" spans="1:44" ht="15" customHeight="1" thickBot="1" x14ac:dyDescent="0.3">
      <c r="A30" s="3" t="s">
        <v>15</v>
      </c>
      <c r="B30" s="2">
        <v>19747209</v>
      </c>
      <c r="C30" s="2"/>
      <c r="D30" s="2">
        <v>4175515</v>
      </c>
      <c r="E30" s="2"/>
      <c r="F30" s="2"/>
      <c r="G30" s="2">
        <v>866250</v>
      </c>
      <c r="H30" s="2">
        <v>9034443</v>
      </c>
      <c r="I30" s="2"/>
      <c r="J30" s="2">
        <v>0</v>
      </c>
      <c r="K30" s="2"/>
      <c r="L30" s="1">
        <f t="shared" si="11"/>
        <v>32957167</v>
      </c>
      <c r="M30" s="13">
        <f t="shared" si="11"/>
        <v>866250</v>
      </c>
      <c r="N30" s="14">
        <f>L30+M30</f>
        <v>33823417</v>
      </c>
      <c r="P30" s="3" t="s">
        <v>15</v>
      </c>
      <c r="Q30" s="2">
        <v>4262</v>
      </c>
      <c r="R30" s="2">
        <v>0</v>
      </c>
      <c r="S30" s="2">
        <v>605</v>
      </c>
      <c r="T30" s="2">
        <v>0</v>
      </c>
      <c r="U30" s="2">
        <v>0</v>
      </c>
      <c r="V30" s="2">
        <v>702</v>
      </c>
      <c r="W30" s="2">
        <v>6370</v>
      </c>
      <c r="X30" s="2">
        <v>0</v>
      </c>
      <c r="Y30" s="2">
        <v>1286</v>
      </c>
      <c r="Z30" s="2">
        <v>0</v>
      </c>
      <c r="AA30" s="1">
        <f t="shared" si="12"/>
        <v>12523</v>
      </c>
      <c r="AB30" s="13">
        <f t="shared" si="12"/>
        <v>702</v>
      </c>
      <c r="AC30" s="22">
        <f>AA30+AB30</f>
        <v>13225</v>
      </c>
      <c r="AE30" s="3" t="s">
        <v>15</v>
      </c>
      <c r="AF30" s="2">
        <f t="shared" si="13"/>
        <v>4633.3198029094319</v>
      </c>
      <c r="AG30" s="2" t="str">
        <f t="shared" si="13"/>
        <v>N.A.</v>
      </c>
      <c r="AH30" s="2">
        <f t="shared" si="13"/>
        <v>6901.6776859504134</v>
      </c>
      <c r="AI30" s="2" t="str">
        <f t="shared" si="13"/>
        <v>N.A.</v>
      </c>
      <c r="AJ30" s="2" t="str">
        <f t="shared" si="13"/>
        <v>N.A.</v>
      </c>
      <c r="AK30" s="2">
        <f t="shared" si="13"/>
        <v>1233.9743589743589</v>
      </c>
      <c r="AL30" s="2">
        <f t="shared" si="13"/>
        <v>1418.2799058084772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2631.730975005989</v>
      </c>
      <c r="AQ30" s="16">
        <f t="shared" si="13"/>
        <v>1233.9743589743589</v>
      </c>
      <c r="AR30" s="14">
        <f t="shared" si="13"/>
        <v>2557.5362570888469</v>
      </c>
    </row>
    <row r="31" spans="1:44" ht="15" customHeight="1" thickBot="1" x14ac:dyDescent="0.3">
      <c r="A31" s="4" t="s">
        <v>16</v>
      </c>
      <c r="B31" s="2">
        <v>37461029.000000007</v>
      </c>
      <c r="C31" s="2">
        <v>23489979.999999996</v>
      </c>
      <c r="D31" s="2">
        <v>9409015</v>
      </c>
      <c r="E31" s="2"/>
      <c r="F31" s="2">
        <v>3715200</v>
      </c>
      <c r="G31" s="2">
        <v>866250</v>
      </c>
      <c r="H31" s="2">
        <v>19208477</v>
      </c>
      <c r="I31" s="2">
        <v>5856600</v>
      </c>
      <c r="J31" s="2">
        <v>0</v>
      </c>
      <c r="K31" s="2"/>
      <c r="L31" s="1">
        <f t="shared" ref="L31" si="14">B31+D31+F31+H31+J31</f>
        <v>69793721</v>
      </c>
      <c r="M31" s="13">
        <f t="shared" ref="M31" si="15">C31+E31+G31+I31+K31</f>
        <v>30212829.999999996</v>
      </c>
      <c r="N31" s="22">
        <f>L31+M31</f>
        <v>100006551</v>
      </c>
      <c r="P31" s="4" t="s">
        <v>16</v>
      </c>
      <c r="Q31" s="2">
        <v>7678</v>
      </c>
      <c r="R31" s="2">
        <v>2882</v>
      </c>
      <c r="S31" s="2">
        <v>1070</v>
      </c>
      <c r="T31" s="2">
        <v>0</v>
      </c>
      <c r="U31" s="2">
        <v>360</v>
      </c>
      <c r="V31" s="2">
        <v>702</v>
      </c>
      <c r="W31" s="2">
        <v>7627</v>
      </c>
      <c r="X31" s="2">
        <v>454</v>
      </c>
      <c r="Y31" s="2">
        <v>1751</v>
      </c>
      <c r="Z31" s="2">
        <v>0</v>
      </c>
      <c r="AA31" s="1">
        <f t="shared" ref="AA31" si="16">Q31+S31+U31+W31+Y31</f>
        <v>18486</v>
      </c>
      <c r="AB31" s="13">
        <f t="shared" ref="AB31" si="17">R31+T31+V31+X31+Z31</f>
        <v>4038</v>
      </c>
      <c r="AC31" s="14">
        <f>AA31+AB31</f>
        <v>22524</v>
      </c>
      <c r="AE31" s="4" t="s">
        <v>16</v>
      </c>
      <c r="AF31" s="2">
        <f t="shared" ref="AF31:AO31" si="18">IFERROR(B31/Q31, "N.A.")</f>
        <v>4879.0087262307907</v>
      </c>
      <c r="AG31" s="2">
        <f t="shared" si="18"/>
        <v>8150.5829285218588</v>
      </c>
      <c r="AH31" s="2">
        <f t="shared" si="18"/>
        <v>8793.4719626168226</v>
      </c>
      <c r="AI31" s="2" t="str">
        <f t="shared" si="18"/>
        <v>N.A.</v>
      </c>
      <c r="AJ31" s="2">
        <f t="shared" si="18"/>
        <v>10320</v>
      </c>
      <c r="AK31" s="2">
        <f t="shared" si="18"/>
        <v>1233.9743589743589</v>
      </c>
      <c r="AL31" s="2">
        <f t="shared" si="18"/>
        <v>2518.4839386390454</v>
      </c>
      <c r="AM31" s="2">
        <f t="shared" si="18"/>
        <v>12900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3775.4906956615819</v>
      </c>
      <c r="AQ31" s="16">
        <f t="shared" ref="AQ31" si="20">IFERROR(M31/AB31, "N.A.")</f>
        <v>7482.127290737988</v>
      </c>
      <c r="AR31" s="14">
        <f t="shared" ref="AR31" si="21">IFERROR(N31/AC31, "N.A.")</f>
        <v>4439.9996004262121</v>
      </c>
    </row>
    <row r="32" spans="1:44" ht="15" customHeight="1" thickBot="1" x14ac:dyDescent="0.3">
      <c r="A32" s="5" t="s">
        <v>0</v>
      </c>
      <c r="B32" s="28">
        <f>B31+C31</f>
        <v>60951009</v>
      </c>
      <c r="C32" s="30"/>
      <c r="D32" s="28">
        <f>D31+E31</f>
        <v>9409015</v>
      </c>
      <c r="E32" s="30"/>
      <c r="F32" s="28">
        <f>F31+G31</f>
        <v>4581450</v>
      </c>
      <c r="G32" s="30"/>
      <c r="H32" s="28">
        <f>H31+I31</f>
        <v>25065077</v>
      </c>
      <c r="I32" s="30"/>
      <c r="J32" s="28">
        <f>J31+K31</f>
        <v>0</v>
      </c>
      <c r="K32" s="30"/>
      <c r="L32" s="28">
        <f>L31+M31</f>
        <v>100006551</v>
      </c>
      <c r="M32" s="29"/>
      <c r="N32" s="23">
        <f>B32+D32+F32+H32+J32</f>
        <v>100006551</v>
      </c>
      <c r="P32" s="5" t="s">
        <v>0</v>
      </c>
      <c r="Q32" s="28">
        <f>Q31+R31</f>
        <v>10560</v>
      </c>
      <c r="R32" s="30"/>
      <c r="S32" s="28">
        <f>S31+T31</f>
        <v>1070</v>
      </c>
      <c r="T32" s="30"/>
      <c r="U32" s="28">
        <f>U31+V31</f>
        <v>1062</v>
      </c>
      <c r="V32" s="30"/>
      <c r="W32" s="28">
        <f>W31+X31</f>
        <v>8081</v>
      </c>
      <c r="X32" s="30"/>
      <c r="Y32" s="28">
        <f>Y31+Z31</f>
        <v>1751</v>
      </c>
      <c r="Z32" s="30"/>
      <c r="AA32" s="28">
        <f>AA31+AB31</f>
        <v>22524</v>
      </c>
      <c r="AB32" s="30"/>
      <c r="AC32" s="24">
        <f>Q32+S32+U32+W32+Y32</f>
        <v>22524</v>
      </c>
      <c r="AE32" s="5" t="s">
        <v>0</v>
      </c>
      <c r="AF32" s="31">
        <f>IFERROR(B32/Q32,"N.A.")</f>
        <v>5771.8758522727276</v>
      </c>
      <c r="AG32" s="32"/>
      <c r="AH32" s="31">
        <f>IFERROR(D32/S32,"N.A.")</f>
        <v>8793.4719626168226</v>
      </c>
      <c r="AI32" s="32"/>
      <c r="AJ32" s="31">
        <f>IFERROR(F32/U32,"N.A.")</f>
        <v>4313.9830508474579</v>
      </c>
      <c r="AK32" s="32"/>
      <c r="AL32" s="31">
        <f>IFERROR(H32/W32,"N.A.")</f>
        <v>3101.7296126716992</v>
      </c>
      <c r="AM32" s="32"/>
      <c r="AN32" s="31">
        <f>IFERROR(J32/Y32,"N.A.")</f>
        <v>0</v>
      </c>
      <c r="AO32" s="32"/>
      <c r="AP32" s="31">
        <f>IFERROR(L32/AA32,"N.A.")</f>
        <v>4439.9996004262121</v>
      </c>
      <c r="AQ32" s="32"/>
      <c r="AR32" s="17">
        <f>IFERROR(N32/AC32, "N.A.")</f>
        <v>4439.9996004262121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5860524.9999999981</v>
      </c>
      <c r="C39" s="2"/>
      <c r="D39" s="2"/>
      <c r="E39" s="2"/>
      <c r="F39" s="2">
        <v>3322719.9999999995</v>
      </c>
      <c r="G39" s="2"/>
      <c r="H39" s="2">
        <v>8918042</v>
      </c>
      <c r="I39" s="2"/>
      <c r="J39" s="2">
        <v>0</v>
      </c>
      <c r="K39" s="2"/>
      <c r="L39" s="1">
        <f t="shared" ref="L39:M42" si="22">B39+D39+F39+H39+J39</f>
        <v>18101287</v>
      </c>
      <c r="M39" s="13">
        <f t="shared" si="22"/>
        <v>0</v>
      </c>
      <c r="N39" s="14">
        <f>L39+M39</f>
        <v>18101287</v>
      </c>
      <c r="P39" s="3" t="s">
        <v>12</v>
      </c>
      <c r="Q39" s="2">
        <v>1422</v>
      </c>
      <c r="R39" s="2">
        <v>0</v>
      </c>
      <c r="S39" s="2">
        <v>0</v>
      </c>
      <c r="T39" s="2">
        <v>0</v>
      </c>
      <c r="U39" s="2">
        <v>698</v>
      </c>
      <c r="V39" s="2">
        <v>0</v>
      </c>
      <c r="W39" s="2">
        <v>4356</v>
      </c>
      <c r="X39" s="2">
        <v>0</v>
      </c>
      <c r="Y39" s="2">
        <v>346</v>
      </c>
      <c r="Z39" s="2">
        <v>0</v>
      </c>
      <c r="AA39" s="1">
        <f t="shared" ref="AA39:AB42" si="23">Q39+S39+U39+W39+Y39</f>
        <v>6822</v>
      </c>
      <c r="AB39" s="13">
        <f t="shared" si="23"/>
        <v>0</v>
      </c>
      <c r="AC39" s="14">
        <f>AA39+AB39</f>
        <v>6822</v>
      </c>
      <c r="AE39" s="3" t="s">
        <v>12</v>
      </c>
      <c r="AF39" s="2">
        <f t="shared" ref="AF39:AR42" si="24">IFERROR(B39/Q39, "N.A.")</f>
        <v>4121.3255977496474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4760.3438395415469</v>
      </c>
      <c r="AK39" s="2" t="str">
        <f t="shared" si="24"/>
        <v>N.A.</v>
      </c>
      <c r="AL39" s="2">
        <f t="shared" si="24"/>
        <v>2047.3007346189165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2653.369539724421</v>
      </c>
      <c r="AQ39" s="16" t="str">
        <f t="shared" si="24"/>
        <v>N.A.</v>
      </c>
      <c r="AR39" s="14">
        <f t="shared" si="24"/>
        <v>2653.369539724421</v>
      </c>
    </row>
    <row r="40" spans="1:44" ht="15" customHeight="1" thickBot="1" x14ac:dyDescent="0.3">
      <c r="A40" s="3" t="s">
        <v>13</v>
      </c>
      <c r="B40" s="2">
        <v>1331280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1331280</v>
      </c>
      <c r="M40" s="13">
        <f t="shared" si="22"/>
        <v>0</v>
      </c>
      <c r="N40" s="14">
        <f>L40+M40</f>
        <v>1331280</v>
      </c>
      <c r="P40" s="3" t="s">
        <v>13</v>
      </c>
      <c r="Q40" s="2">
        <v>436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436</v>
      </c>
      <c r="AB40" s="13">
        <f t="shared" si="23"/>
        <v>0</v>
      </c>
      <c r="AC40" s="14">
        <f>AA40+AB40</f>
        <v>436</v>
      </c>
      <c r="AE40" s="3" t="s">
        <v>13</v>
      </c>
      <c r="AF40" s="2">
        <f t="shared" si="24"/>
        <v>3053.3944954128442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3053.3944954128442</v>
      </c>
      <c r="AQ40" s="16" t="str">
        <f t="shared" si="24"/>
        <v>N.A.</v>
      </c>
      <c r="AR40" s="14">
        <f t="shared" si="24"/>
        <v>3053.3944954128442</v>
      </c>
    </row>
    <row r="41" spans="1:44" ht="15" customHeight="1" thickBot="1" x14ac:dyDescent="0.3">
      <c r="A41" s="3" t="s">
        <v>14</v>
      </c>
      <c r="B41" s="2">
        <v>13320940.000000002</v>
      </c>
      <c r="C41" s="2">
        <v>8196000</v>
      </c>
      <c r="D41" s="2"/>
      <c r="E41" s="2"/>
      <c r="F41" s="2"/>
      <c r="G41" s="2">
        <v>2322000</v>
      </c>
      <c r="H41" s="2"/>
      <c r="I41" s="2">
        <v>1080000</v>
      </c>
      <c r="J41" s="2">
        <v>0</v>
      </c>
      <c r="K41" s="2"/>
      <c r="L41" s="1">
        <f t="shared" si="22"/>
        <v>13320940.000000002</v>
      </c>
      <c r="M41" s="13">
        <f t="shared" si="22"/>
        <v>11598000</v>
      </c>
      <c r="N41" s="14">
        <f>L41+M41</f>
        <v>24918940</v>
      </c>
      <c r="P41" s="3" t="s">
        <v>14</v>
      </c>
      <c r="Q41" s="2">
        <v>2378</v>
      </c>
      <c r="R41" s="2">
        <v>1058</v>
      </c>
      <c r="S41" s="2">
        <v>0</v>
      </c>
      <c r="T41" s="2">
        <v>0</v>
      </c>
      <c r="U41" s="2">
        <v>0</v>
      </c>
      <c r="V41" s="2">
        <v>465</v>
      </c>
      <c r="W41" s="2">
        <v>0</v>
      </c>
      <c r="X41" s="2">
        <v>180</v>
      </c>
      <c r="Y41" s="2">
        <v>180</v>
      </c>
      <c r="Z41" s="2">
        <v>0</v>
      </c>
      <c r="AA41" s="1">
        <f t="shared" si="23"/>
        <v>2558</v>
      </c>
      <c r="AB41" s="13">
        <f t="shared" si="23"/>
        <v>1703</v>
      </c>
      <c r="AC41" s="14">
        <f>AA41+AB41</f>
        <v>4261</v>
      </c>
      <c r="AE41" s="3" t="s">
        <v>14</v>
      </c>
      <c r="AF41" s="2">
        <f t="shared" si="24"/>
        <v>5601.7409587888988</v>
      </c>
      <c r="AG41" s="2">
        <f t="shared" si="24"/>
        <v>7746.6918714555768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4993.5483870967746</v>
      </c>
      <c r="AL41" s="2" t="str">
        <f t="shared" si="24"/>
        <v>N.A.</v>
      </c>
      <c r="AM41" s="2">
        <f t="shared" si="24"/>
        <v>6000</v>
      </c>
      <c r="AN41" s="2">
        <f t="shared" si="24"/>
        <v>0</v>
      </c>
      <c r="AO41" s="2" t="str">
        <f t="shared" si="24"/>
        <v>N.A.</v>
      </c>
      <c r="AP41" s="15">
        <f t="shared" si="24"/>
        <v>5207.5605942142302</v>
      </c>
      <c r="AQ41" s="16">
        <f t="shared" si="24"/>
        <v>6810.3347034644748</v>
      </c>
      <c r="AR41" s="14">
        <f t="shared" si="24"/>
        <v>5848.1436282562781</v>
      </c>
    </row>
    <row r="42" spans="1:44" ht="15" customHeight="1" thickBot="1" x14ac:dyDescent="0.3">
      <c r="A42" s="3" t="s">
        <v>15</v>
      </c>
      <c r="B42" s="2">
        <v>531910</v>
      </c>
      <c r="C42" s="2"/>
      <c r="D42" s="2"/>
      <c r="E42" s="2"/>
      <c r="F42" s="2"/>
      <c r="G42" s="2">
        <v>562750</v>
      </c>
      <c r="H42" s="2">
        <v>891004.99999999988</v>
      </c>
      <c r="I42" s="2"/>
      <c r="J42" s="2">
        <v>0</v>
      </c>
      <c r="K42" s="2"/>
      <c r="L42" s="1">
        <f t="shared" si="22"/>
        <v>1422915</v>
      </c>
      <c r="M42" s="13">
        <f t="shared" si="22"/>
        <v>562750</v>
      </c>
      <c r="N42" s="14">
        <f>L42+M42</f>
        <v>1985665</v>
      </c>
      <c r="P42" s="3" t="s">
        <v>15</v>
      </c>
      <c r="Q42" s="2">
        <v>436</v>
      </c>
      <c r="R42" s="2">
        <v>0</v>
      </c>
      <c r="S42" s="2">
        <v>0</v>
      </c>
      <c r="T42" s="2">
        <v>0</v>
      </c>
      <c r="U42" s="2">
        <v>0</v>
      </c>
      <c r="V42" s="2">
        <v>436</v>
      </c>
      <c r="W42" s="2">
        <v>864</v>
      </c>
      <c r="X42" s="2">
        <v>0</v>
      </c>
      <c r="Y42" s="2">
        <v>346</v>
      </c>
      <c r="Z42" s="2">
        <v>0</v>
      </c>
      <c r="AA42" s="1">
        <f t="shared" si="23"/>
        <v>1646</v>
      </c>
      <c r="AB42" s="13">
        <f t="shared" si="23"/>
        <v>436</v>
      </c>
      <c r="AC42" s="14">
        <f>AA42+AB42</f>
        <v>2082</v>
      </c>
      <c r="AE42" s="3" t="s">
        <v>15</v>
      </c>
      <c r="AF42" s="2">
        <f t="shared" si="24"/>
        <v>1219.9770642201836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1290.711009174312</v>
      </c>
      <c r="AL42" s="2">
        <f t="shared" si="24"/>
        <v>1031.255787037037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864.46840826245443</v>
      </c>
      <c r="AQ42" s="16">
        <f t="shared" si="24"/>
        <v>1290.711009174312</v>
      </c>
      <c r="AR42" s="14">
        <f t="shared" si="24"/>
        <v>953.72958693563885</v>
      </c>
    </row>
    <row r="43" spans="1:44" ht="15" customHeight="1" thickBot="1" x14ac:dyDescent="0.3">
      <c r="A43" s="4" t="s">
        <v>16</v>
      </c>
      <c r="B43" s="2">
        <v>21044655</v>
      </c>
      <c r="C43" s="2">
        <v>8196000</v>
      </c>
      <c r="D43" s="2"/>
      <c r="E43" s="2"/>
      <c r="F43" s="2">
        <v>3322719.9999999995</v>
      </c>
      <c r="G43" s="2">
        <v>2884749.9999999995</v>
      </c>
      <c r="H43" s="2">
        <v>9809046.9999999981</v>
      </c>
      <c r="I43" s="2">
        <v>1080000</v>
      </c>
      <c r="J43" s="2">
        <v>0</v>
      </c>
      <c r="K43" s="2"/>
      <c r="L43" s="1">
        <f t="shared" ref="L43" si="25">B43+D43+F43+H43+J43</f>
        <v>34176422</v>
      </c>
      <c r="M43" s="13">
        <f t="shared" ref="M43" si="26">C43+E43+G43+I43+K43</f>
        <v>12160750</v>
      </c>
      <c r="N43" s="22">
        <f>L43+M43</f>
        <v>46337172</v>
      </c>
      <c r="P43" s="4" t="s">
        <v>16</v>
      </c>
      <c r="Q43" s="2">
        <v>4672</v>
      </c>
      <c r="R43" s="2">
        <v>1058</v>
      </c>
      <c r="S43" s="2">
        <v>0</v>
      </c>
      <c r="T43" s="2">
        <v>0</v>
      </c>
      <c r="U43" s="2">
        <v>698</v>
      </c>
      <c r="V43" s="2">
        <v>901</v>
      </c>
      <c r="W43" s="2">
        <v>5220</v>
      </c>
      <c r="X43" s="2">
        <v>180</v>
      </c>
      <c r="Y43" s="2">
        <v>872</v>
      </c>
      <c r="Z43" s="2">
        <v>0</v>
      </c>
      <c r="AA43" s="1">
        <f t="shared" ref="AA43" si="27">Q43+S43+U43+W43+Y43</f>
        <v>11462</v>
      </c>
      <c r="AB43" s="13">
        <f t="shared" ref="AB43" si="28">R43+T43+V43+X43+Z43</f>
        <v>2139</v>
      </c>
      <c r="AC43" s="22">
        <f>AA43+AB43</f>
        <v>13601</v>
      </c>
      <c r="AE43" s="4" t="s">
        <v>16</v>
      </c>
      <c r="AF43" s="2">
        <f t="shared" ref="AF43:AO43" si="29">IFERROR(B43/Q43, "N.A.")</f>
        <v>4504.4210188356165</v>
      </c>
      <c r="AG43" s="2">
        <f t="shared" si="29"/>
        <v>7746.6918714555768</v>
      </c>
      <c r="AH43" s="2" t="str">
        <f t="shared" si="29"/>
        <v>N.A.</v>
      </c>
      <c r="AI43" s="2" t="str">
        <f t="shared" si="29"/>
        <v>N.A.</v>
      </c>
      <c r="AJ43" s="2">
        <f t="shared" si="29"/>
        <v>4760.3438395415469</v>
      </c>
      <c r="AK43" s="2">
        <f t="shared" si="29"/>
        <v>3201.7203107658152</v>
      </c>
      <c r="AL43" s="2">
        <f t="shared" si="29"/>
        <v>1879.1277777777775</v>
      </c>
      <c r="AM43" s="2">
        <f t="shared" si="29"/>
        <v>6000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2981.7154074332575</v>
      </c>
      <c r="AQ43" s="16">
        <f t="shared" ref="AQ43" si="31">IFERROR(M43/AB43, "N.A.")</f>
        <v>5685.250116877045</v>
      </c>
      <c r="AR43" s="14">
        <f t="shared" ref="AR43" si="32">IFERROR(N43/AC43, "N.A.")</f>
        <v>3406.8944930519815</v>
      </c>
    </row>
    <row r="44" spans="1:44" ht="15" customHeight="1" thickBot="1" x14ac:dyDescent="0.3">
      <c r="A44" s="5" t="s">
        <v>0</v>
      </c>
      <c r="B44" s="28">
        <f>B43+C43</f>
        <v>29240655</v>
      </c>
      <c r="C44" s="30"/>
      <c r="D44" s="28">
        <f>D43+E43</f>
        <v>0</v>
      </c>
      <c r="E44" s="30"/>
      <c r="F44" s="28">
        <f>F43+G43</f>
        <v>6207469.9999999991</v>
      </c>
      <c r="G44" s="30"/>
      <c r="H44" s="28">
        <f>H43+I43</f>
        <v>10889046.999999998</v>
      </c>
      <c r="I44" s="30"/>
      <c r="J44" s="28">
        <f>J43+K43</f>
        <v>0</v>
      </c>
      <c r="K44" s="30"/>
      <c r="L44" s="28">
        <f>L43+M43</f>
        <v>46337172</v>
      </c>
      <c r="M44" s="29"/>
      <c r="N44" s="23">
        <f>B44+D44+F44+H44+J44</f>
        <v>46337172</v>
      </c>
      <c r="P44" s="5" t="s">
        <v>0</v>
      </c>
      <c r="Q44" s="28">
        <f>Q43+R43</f>
        <v>5730</v>
      </c>
      <c r="R44" s="30"/>
      <c r="S44" s="28">
        <f>S43+T43</f>
        <v>0</v>
      </c>
      <c r="T44" s="30"/>
      <c r="U44" s="28">
        <f>U43+V43</f>
        <v>1599</v>
      </c>
      <c r="V44" s="30"/>
      <c r="W44" s="28">
        <f>W43+X43</f>
        <v>5400</v>
      </c>
      <c r="X44" s="30"/>
      <c r="Y44" s="28">
        <f>Y43+Z43</f>
        <v>872</v>
      </c>
      <c r="Z44" s="30"/>
      <c r="AA44" s="28">
        <f>AA43+AB43</f>
        <v>13601</v>
      </c>
      <c r="AB44" s="29"/>
      <c r="AC44" s="23">
        <f>Q44+S44+U44+W44+Y44</f>
        <v>13601</v>
      </c>
      <c r="AE44" s="5" t="s">
        <v>0</v>
      </c>
      <c r="AF44" s="31">
        <f>IFERROR(B44/Q44,"N.A.")</f>
        <v>5103.0811518324608</v>
      </c>
      <c r="AG44" s="32"/>
      <c r="AH44" s="31" t="str">
        <f>IFERROR(D44/S44,"N.A.")</f>
        <v>N.A.</v>
      </c>
      <c r="AI44" s="32"/>
      <c r="AJ44" s="31">
        <f>IFERROR(F44/U44,"N.A.")</f>
        <v>3882.0950594121318</v>
      </c>
      <c r="AK44" s="32"/>
      <c r="AL44" s="31">
        <f>IFERROR(H44/W44,"N.A.")</f>
        <v>2016.4901851851848</v>
      </c>
      <c r="AM44" s="32"/>
      <c r="AN44" s="31">
        <f>IFERROR(J44/Y44,"N.A.")</f>
        <v>0</v>
      </c>
      <c r="AO44" s="32"/>
      <c r="AP44" s="31">
        <f>IFERROR(L44/AA44,"N.A.")</f>
        <v>3406.8944930519815</v>
      </c>
      <c r="AQ44" s="32"/>
      <c r="AR44" s="17">
        <f>IFERROR(N44/AC44, "N.A.")</f>
        <v>3406.8944930519815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15871060</v>
      </c>
      <c r="C15" s="2"/>
      <c r="D15" s="2">
        <v>567600</v>
      </c>
      <c r="E15" s="2"/>
      <c r="F15" s="2"/>
      <c r="G15" s="2"/>
      <c r="H15" s="2">
        <v>13731180.000000002</v>
      </c>
      <c r="I15" s="2"/>
      <c r="J15" s="2"/>
      <c r="K15" s="2"/>
      <c r="L15" s="1">
        <f t="shared" ref="L15:M18" si="0">B15+D15+F15+H15+J15</f>
        <v>30169840</v>
      </c>
      <c r="M15" s="13">
        <f t="shared" si="0"/>
        <v>0</v>
      </c>
      <c r="N15" s="14">
        <f>L15+M15</f>
        <v>30169840</v>
      </c>
      <c r="P15" s="3" t="s">
        <v>12</v>
      </c>
      <c r="Q15" s="2">
        <v>1654</v>
      </c>
      <c r="R15" s="2">
        <v>0</v>
      </c>
      <c r="S15" s="2">
        <v>66</v>
      </c>
      <c r="T15" s="2">
        <v>0</v>
      </c>
      <c r="U15" s="2">
        <v>0</v>
      </c>
      <c r="V15" s="2">
        <v>0</v>
      </c>
      <c r="W15" s="2">
        <v>3229</v>
      </c>
      <c r="X15" s="2">
        <v>0</v>
      </c>
      <c r="Y15" s="2">
        <v>0</v>
      </c>
      <c r="Z15" s="2">
        <v>0</v>
      </c>
      <c r="AA15" s="1">
        <f t="shared" ref="AA15:AB18" si="1">Q15+S15+U15+W15+Y15</f>
        <v>4949</v>
      </c>
      <c r="AB15" s="13">
        <f t="shared" si="1"/>
        <v>0</v>
      </c>
      <c r="AC15" s="14">
        <f>AA15+AB15</f>
        <v>4949</v>
      </c>
      <c r="AE15" s="3" t="s">
        <v>12</v>
      </c>
      <c r="AF15" s="2">
        <f t="shared" ref="AF15:AR18" si="2">IFERROR(B15/Q15, "N.A.")</f>
        <v>9595.5622732769043</v>
      </c>
      <c r="AG15" s="2" t="str">
        <f t="shared" si="2"/>
        <v>N.A.</v>
      </c>
      <c r="AH15" s="2">
        <f t="shared" si="2"/>
        <v>8600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4252.4558686899973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6096.1487169125076</v>
      </c>
      <c r="AQ15" s="16" t="str">
        <f t="shared" si="2"/>
        <v>N.A.</v>
      </c>
      <c r="AR15" s="14">
        <f t="shared" si="2"/>
        <v>6096.1487169125076</v>
      </c>
    </row>
    <row r="16" spans="1:44" ht="15" customHeight="1" thickBot="1" x14ac:dyDescent="0.3">
      <c r="A16" s="3" t="s">
        <v>13</v>
      </c>
      <c r="B16" s="2">
        <v>9924486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9924486</v>
      </c>
      <c r="M16" s="13">
        <f t="shared" si="0"/>
        <v>0</v>
      </c>
      <c r="N16" s="14">
        <f>L16+M16</f>
        <v>9924486</v>
      </c>
      <c r="P16" s="3" t="s">
        <v>13</v>
      </c>
      <c r="Q16" s="2">
        <v>1782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1782</v>
      </c>
      <c r="AB16" s="13">
        <f t="shared" si="1"/>
        <v>0</v>
      </c>
      <c r="AC16" s="14">
        <f>AA16+AB16</f>
        <v>1782</v>
      </c>
      <c r="AE16" s="3" t="s">
        <v>13</v>
      </c>
      <c r="AF16" s="2">
        <f t="shared" si="2"/>
        <v>5569.2962962962965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5569.2962962962965</v>
      </c>
      <c r="AQ16" s="16" t="str">
        <f t="shared" si="2"/>
        <v>N.A.</v>
      </c>
      <c r="AR16" s="14">
        <f t="shared" si="2"/>
        <v>5569.2962962962965</v>
      </c>
    </row>
    <row r="17" spans="1:44" ht="15" customHeight="1" thickBot="1" x14ac:dyDescent="0.3">
      <c r="A17" s="3" t="s">
        <v>14</v>
      </c>
      <c r="B17" s="2">
        <v>26374208</v>
      </c>
      <c r="C17" s="2">
        <v>62180590.000000007</v>
      </c>
      <c r="D17" s="2"/>
      <c r="E17" s="2"/>
      <c r="F17" s="2"/>
      <c r="G17" s="2">
        <v>5203000</v>
      </c>
      <c r="H17" s="2"/>
      <c r="I17" s="2">
        <v>4730000</v>
      </c>
      <c r="J17" s="2"/>
      <c r="K17" s="2"/>
      <c r="L17" s="1">
        <f t="shared" si="0"/>
        <v>26374208</v>
      </c>
      <c r="M17" s="13">
        <f t="shared" si="0"/>
        <v>72113590</v>
      </c>
      <c r="N17" s="14">
        <f>L17+M17</f>
        <v>98487798</v>
      </c>
      <c r="P17" s="3" t="s">
        <v>14</v>
      </c>
      <c r="Q17" s="2">
        <v>3414</v>
      </c>
      <c r="R17" s="2">
        <v>5496</v>
      </c>
      <c r="S17" s="2">
        <v>0</v>
      </c>
      <c r="T17" s="2">
        <v>0</v>
      </c>
      <c r="U17" s="2">
        <v>0</v>
      </c>
      <c r="V17" s="2">
        <v>341</v>
      </c>
      <c r="W17" s="2">
        <v>0</v>
      </c>
      <c r="X17" s="2">
        <v>550</v>
      </c>
      <c r="Y17" s="2">
        <v>0</v>
      </c>
      <c r="Z17" s="2">
        <v>0</v>
      </c>
      <c r="AA17" s="1">
        <f t="shared" si="1"/>
        <v>3414</v>
      </c>
      <c r="AB17" s="13">
        <f t="shared" si="1"/>
        <v>6387</v>
      </c>
      <c r="AC17" s="14">
        <f>AA17+AB17</f>
        <v>9801</v>
      </c>
      <c r="AE17" s="3" t="s">
        <v>14</v>
      </c>
      <c r="AF17" s="2">
        <f t="shared" si="2"/>
        <v>7725.3099004100759</v>
      </c>
      <c r="AG17" s="2">
        <f t="shared" si="2"/>
        <v>11313.790029112082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15258.064516129032</v>
      </c>
      <c r="AL17" s="2" t="str">
        <f t="shared" si="2"/>
        <v>N.A.</v>
      </c>
      <c r="AM17" s="2">
        <f t="shared" si="2"/>
        <v>8600</v>
      </c>
      <c r="AN17" s="2" t="str">
        <f t="shared" si="2"/>
        <v>N.A.</v>
      </c>
      <c r="AO17" s="2" t="str">
        <f t="shared" si="2"/>
        <v>N.A.</v>
      </c>
      <c r="AP17" s="15">
        <f t="shared" si="2"/>
        <v>7725.3099004100759</v>
      </c>
      <c r="AQ17" s="16">
        <f t="shared" si="2"/>
        <v>11290.682636605605</v>
      </c>
      <c r="AR17" s="14">
        <f t="shared" si="2"/>
        <v>10048.749923477197</v>
      </c>
    </row>
    <row r="18" spans="1:44" ht="15" customHeight="1" thickBot="1" x14ac:dyDescent="0.3">
      <c r="A18" s="3" t="s">
        <v>15</v>
      </c>
      <c r="B18" s="2">
        <v>1369120</v>
      </c>
      <c r="C18" s="2"/>
      <c r="D18" s="2"/>
      <c r="E18" s="2"/>
      <c r="F18" s="2"/>
      <c r="G18" s="2">
        <v>949440</v>
      </c>
      <c r="H18" s="2">
        <v>9205312.0000000019</v>
      </c>
      <c r="I18" s="2"/>
      <c r="J18" s="2">
        <v>0</v>
      </c>
      <c r="K18" s="2"/>
      <c r="L18" s="1">
        <f t="shared" si="0"/>
        <v>10574432.000000002</v>
      </c>
      <c r="M18" s="13">
        <f t="shared" si="0"/>
        <v>949440</v>
      </c>
      <c r="N18" s="14">
        <f>L18+M18</f>
        <v>11523872.000000002</v>
      </c>
      <c r="P18" s="3" t="s">
        <v>15</v>
      </c>
      <c r="Q18" s="2">
        <v>250</v>
      </c>
      <c r="R18" s="2">
        <v>0</v>
      </c>
      <c r="S18" s="2">
        <v>0</v>
      </c>
      <c r="T18" s="2">
        <v>0</v>
      </c>
      <c r="U18" s="2">
        <v>0</v>
      </c>
      <c r="V18" s="2">
        <v>184</v>
      </c>
      <c r="W18" s="2">
        <v>3852</v>
      </c>
      <c r="X18" s="2">
        <v>0</v>
      </c>
      <c r="Y18" s="2">
        <v>550</v>
      </c>
      <c r="Z18" s="2">
        <v>0</v>
      </c>
      <c r="AA18" s="1">
        <f t="shared" si="1"/>
        <v>4652</v>
      </c>
      <c r="AB18" s="13">
        <f t="shared" si="1"/>
        <v>184</v>
      </c>
      <c r="AC18" s="22">
        <f>AA18+AB18</f>
        <v>4836</v>
      </c>
      <c r="AE18" s="3" t="s">
        <v>15</v>
      </c>
      <c r="AF18" s="2">
        <f t="shared" si="2"/>
        <v>5476.48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5160</v>
      </c>
      <c r="AL18" s="2">
        <f t="shared" si="2"/>
        <v>2389.7487019730015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2273.0937231298371</v>
      </c>
      <c r="AQ18" s="16">
        <f t="shared" si="2"/>
        <v>5160</v>
      </c>
      <c r="AR18" s="14">
        <f t="shared" si="2"/>
        <v>2382.9346567411089</v>
      </c>
    </row>
    <row r="19" spans="1:44" ht="15" customHeight="1" thickBot="1" x14ac:dyDescent="0.3">
      <c r="A19" s="4" t="s">
        <v>16</v>
      </c>
      <c r="B19" s="2">
        <v>53538873.999999993</v>
      </c>
      <c r="C19" s="2">
        <v>62180590.000000007</v>
      </c>
      <c r="D19" s="2">
        <v>567600</v>
      </c>
      <c r="E19" s="2"/>
      <c r="F19" s="2"/>
      <c r="G19" s="2">
        <v>6152440.0000000009</v>
      </c>
      <c r="H19" s="2">
        <v>22936492.000000004</v>
      </c>
      <c r="I19" s="2">
        <v>4730000</v>
      </c>
      <c r="J19" s="2">
        <v>0</v>
      </c>
      <c r="K19" s="2"/>
      <c r="L19" s="1">
        <f t="shared" ref="L19" si="3">B19+D19+F19+H19+J19</f>
        <v>77042966</v>
      </c>
      <c r="M19" s="13">
        <f t="shared" ref="M19" si="4">C19+E19+G19+I19+K19</f>
        <v>73063030.000000015</v>
      </c>
      <c r="N19" s="22">
        <f>L19+M19</f>
        <v>150105996</v>
      </c>
      <c r="P19" s="4" t="s">
        <v>16</v>
      </c>
      <c r="Q19" s="2">
        <v>7100</v>
      </c>
      <c r="R19" s="2">
        <v>5496</v>
      </c>
      <c r="S19" s="2">
        <v>66</v>
      </c>
      <c r="T19" s="2">
        <v>0</v>
      </c>
      <c r="U19" s="2">
        <v>0</v>
      </c>
      <c r="V19" s="2">
        <v>525</v>
      </c>
      <c r="W19" s="2">
        <v>7081</v>
      </c>
      <c r="X19" s="2">
        <v>550</v>
      </c>
      <c r="Y19" s="2">
        <v>550</v>
      </c>
      <c r="Z19" s="2">
        <v>0</v>
      </c>
      <c r="AA19" s="1">
        <f t="shared" ref="AA19" si="5">Q19+S19+U19+W19+Y19</f>
        <v>14797</v>
      </c>
      <c r="AB19" s="13">
        <f t="shared" ref="AB19" si="6">R19+T19+V19+X19+Z19</f>
        <v>6571</v>
      </c>
      <c r="AC19" s="14">
        <f>AA19+AB19</f>
        <v>21368</v>
      </c>
      <c r="AE19" s="4" t="s">
        <v>16</v>
      </c>
      <c r="AF19" s="2">
        <f t="shared" ref="AF19:AO19" si="7">IFERROR(B19/Q19, "N.A.")</f>
        <v>7540.6864788732382</v>
      </c>
      <c r="AG19" s="2">
        <f t="shared" si="7"/>
        <v>11313.790029112082</v>
      </c>
      <c r="AH19" s="2">
        <f t="shared" si="7"/>
        <v>8600</v>
      </c>
      <c r="AI19" s="2" t="str">
        <f t="shared" si="7"/>
        <v>N.A.</v>
      </c>
      <c r="AJ19" s="2" t="str">
        <f t="shared" si="7"/>
        <v>N.A.</v>
      </c>
      <c r="AK19" s="2">
        <f t="shared" si="7"/>
        <v>11718.933333333334</v>
      </c>
      <c r="AL19" s="2">
        <f t="shared" si="7"/>
        <v>3239.1600056489201</v>
      </c>
      <c r="AM19" s="2">
        <f t="shared" si="7"/>
        <v>8600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5206.6612151111713</v>
      </c>
      <c r="AQ19" s="16">
        <f t="shared" ref="AQ19" si="9">IFERROR(M19/AB19, "N.A.")</f>
        <v>11119.012326890886</v>
      </c>
      <c r="AR19" s="14">
        <f t="shared" ref="AR19" si="10">IFERROR(N19/AC19, "N.A.")</f>
        <v>7024.8032572070388</v>
      </c>
    </row>
    <row r="20" spans="1:44" ht="15" customHeight="1" thickBot="1" x14ac:dyDescent="0.3">
      <c r="A20" s="5" t="s">
        <v>0</v>
      </c>
      <c r="B20" s="28">
        <f>B19+C19</f>
        <v>115719464</v>
      </c>
      <c r="C20" s="30"/>
      <c r="D20" s="28">
        <f>D19+E19</f>
        <v>567600</v>
      </c>
      <c r="E20" s="30"/>
      <c r="F20" s="28">
        <f>F19+G19</f>
        <v>6152440.0000000009</v>
      </c>
      <c r="G20" s="30"/>
      <c r="H20" s="28">
        <f>H19+I19</f>
        <v>27666492.000000004</v>
      </c>
      <c r="I20" s="30"/>
      <c r="J20" s="28">
        <f>J19+K19</f>
        <v>0</v>
      </c>
      <c r="K20" s="30"/>
      <c r="L20" s="28">
        <f>L19+M19</f>
        <v>150105996</v>
      </c>
      <c r="M20" s="29"/>
      <c r="N20" s="23">
        <f>B20+D20+F20+H20+J20</f>
        <v>150105996</v>
      </c>
      <c r="P20" s="5" t="s">
        <v>0</v>
      </c>
      <c r="Q20" s="28">
        <f>Q19+R19</f>
        <v>12596</v>
      </c>
      <c r="R20" s="30"/>
      <c r="S20" s="28">
        <f>S19+T19</f>
        <v>66</v>
      </c>
      <c r="T20" s="30"/>
      <c r="U20" s="28">
        <f>U19+V19</f>
        <v>525</v>
      </c>
      <c r="V20" s="30"/>
      <c r="W20" s="28">
        <f>W19+X19</f>
        <v>7631</v>
      </c>
      <c r="X20" s="30"/>
      <c r="Y20" s="28">
        <f>Y19+Z19</f>
        <v>550</v>
      </c>
      <c r="Z20" s="30"/>
      <c r="AA20" s="28">
        <f>AA19+AB19</f>
        <v>21368</v>
      </c>
      <c r="AB20" s="30"/>
      <c r="AC20" s="24">
        <f>Q20+S20+U20+W20+Y20</f>
        <v>21368</v>
      </c>
      <c r="AE20" s="5" t="s">
        <v>0</v>
      </c>
      <c r="AF20" s="31">
        <f>IFERROR(B20/Q20,"N.A.")</f>
        <v>9187.000952683391</v>
      </c>
      <c r="AG20" s="32"/>
      <c r="AH20" s="31">
        <f>IFERROR(D20/S20,"N.A.")</f>
        <v>8600</v>
      </c>
      <c r="AI20" s="32"/>
      <c r="AJ20" s="31">
        <f>IFERROR(F20/U20,"N.A.")</f>
        <v>11718.933333333334</v>
      </c>
      <c r="AK20" s="32"/>
      <c r="AL20" s="31">
        <f>IFERROR(H20/W20,"N.A.")</f>
        <v>3625.5395098938543</v>
      </c>
      <c r="AM20" s="32"/>
      <c r="AN20" s="31">
        <f>IFERROR(J20/Y20,"N.A.")</f>
        <v>0</v>
      </c>
      <c r="AO20" s="32"/>
      <c r="AP20" s="31">
        <f>IFERROR(L20/AA20,"N.A.")</f>
        <v>7024.8032572070388</v>
      </c>
      <c r="AQ20" s="32"/>
      <c r="AR20" s="17">
        <f>IFERROR(N20/AC20, "N.A.")</f>
        <v>7024.8032572070388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15396339.999999998</v>
      </c>
      <c r="C27" s="2"/>
      <c r="D27" s="2">
        <v>567600</v>
      </c>
      <c r="E27" s="2"/>
      <c r="F27" s="2"/>
      <c r="G27" s="2"/>
      <c r="H27" s="2">
        <v>3323040</v>
      </c>
      <c r="I27" s="2"/>
      <c r="J27" s="2"/>
      <c r="K27" s="2"/>
      <c r="L27" s="1">
        <f t="shared" ref="L27:M30" si="11">B27+D27+F27+H27+J27</f>
        <v>19286980</v>
      </c>
      <c r="M27" s="13">
        <f t="shared" si="11"/>
        <v>0</v>
      </c>
      <c r="N27" s="14">
        <f>L27+M27</f>
        <v>19286980</v>
      </c>
      <c r="P27" s="3" t="s">
        <v>12</v>
      </c>
      <c r="Q27" s="2">
        <v>1470</v>
      </c>
      <c r="R27" s="2">
        <v>0</v>
      </c>
      <c r="S27" s="2">
        <v>66</v>
      </c>
      <c r="T27" s="2">
        <v>0</v>
      </c>
      <c r="U27" s="2">
        <v>0</v>
      </c>
      <c r="V27" s="2">
        <v>0</v>
      </c>
      <c r="W27" s="2">
        <v>552</v>
      </c>
      <c r="X27" s="2">
        <v>0</v>
      </c>
      <c r="Y27" s="2">
        <v>0</v>
      </c>
      <c r="Z27" s="2">
        <v>0</v>
      </c>
      <c r="AA27" s="1">
        <f t="shared" ref="AA27:AB30" si="12">Q27+S27+U27+W27+Y27</f>
        <v>2088</v>
      </c>
      <c r="AB27" s="13">
        <f t="shared" si="12"/>
        <v>0</v>
      </c>
      <c r="AC27" s="14">
        <f>AA27+AB27</f>
        <v>2088</v>
      </c>
      <c r="AE27" s="3" t="s">
        <v>12</v>
      </c>
      <c r="AF27" s="2">
        <f t="shared" ref="AF27:AR30" si="13">IFERROR(B27/Q27, "N.A.")</f>
        <v>10473.700680272108</v>
      </c>
      <c r="AG27" s="2" t="str">
        <f t="shared" si="13"/>
        <v>N.A.</v>
      </c>
      <c r="AH27" s="2">
        <f t="shared" si="13"/>
        <v>8600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6020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9237.0593869731802</v>
      </c>
      <c r="AQ27" s="16" t="str">
        <f t="shared" si="13"/>
        <v>N.A.</v>
      </c>
      <c r="AR27" s="14">
        <f t="shared" si="13"/>
        <v>9237.0593869731802</v>
      </c>
    </row>
    <row r="28" spans="1:44" ht="15" customHeight="1" thickBot="1" x14ac:dyDescent="0.3">
      <c r="A28" s="3" t="s">
        <v>13</v>
      </c>
      <c r="B28" s="2">
        <v>5738436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5738436</v>
      </c>
      <c r="M28" s="13">
        <f t="shared" si="11"/>
        <v>0</v>
      </c>
      <c r="N28" s="14">
        <f>L28+M28</f>
        <v>5738436</v>
      </c>
      <c r="P28" s="3" t="s">
        <v>13</v>
      </c>
      <c r="Q28" s="2">
        <v>891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891</v>
      </c>
      <c r="AB28" s="13">
        <f t="shared" si="12"/>
        <v>0</v>
      </c>
      <c r="AC28" s="14">
        <f>AA28+AB28</f>
        <v>891</v>
      </c>
      <c r="AE28" s="3" t="s">
        <v>13</v>
      </c>
      <c r="AF28" s="2">
        <f t="shared" si="13"/>
        <v>6440.4444444444443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6440.4444444444443</v>
      </c>
      <c r="AQ28" s="16" t="str">
        <f t="shared" si="13"/>
        <v>N.A.</v>
      </c>
      <c r="AR28" s="14">
        <f t="shared" si="13"/>
        <v>6440.4444444444443</v>
      </c>
    </row>
    <row r="29" spans="1:44" ht="15" customHeight="1" thickBot="1" x14ac:dyDescent="0.3">
      <c r="A29" s="3" t="s">
        <v>14</v>
      </c>
      <c r="B29" s="2">
        <v>24765608</v>
      </c>
      <c r="C29" s="2">
        <v>50261590</v>
      </c>
      <c r="D29" s="2"/>
      <c r="E29" s="2"/>
      <c r="F29" s="2"/>
      <c r="G29" s="2">
        <v>2838000</v>
      </c>
      <c r="H29" s="2"/>
      <c r="I29" s="2">
        <v>4730000</v>
      </c>
      <c r="J29" s="2"/>
      <c r="K29" s="2"/>
      <c r="L29" s="1">
        <f t="shared" si="11"/>
        <v>24765608</v>
      </c>
      <c r="M29" s="13">
        <f t="shared" si="11"/>
        <v>57829590</v>
      </c>
      <c r="N29" s="14">
        <f>L29+M29</f>
        <v>82595198</v>
      </c>
      <c r="P29" s="3" t="s">
        <v>14</v>
      </c>
      <c r="Q29" s="2">
        <v>3032</v>
      </c>
      <c r="R29" s="2">
        <v>4314</v>
      </c>
      <c r="S29" s="2">
        <v>0</v>
      </c>
      <c r="T29" s="2">
        <v>0</v>
      </c>
      <c r="U29" s="2">
        <v>0</v>
      </c>
      <c r="V29" s="2">
        <v>66</v>
      </c>
      <c r="W29" s="2">
        <v>0</v>
      </c>
      <c r="X29" s="2">
        <v>550</v>
      </c>
      <c r="Y29" s="2">
        <v>0</v>
      </c>
      <c r="Z29" s="2">
        <v>0</v>
      </c>
      <c r="AA29" s="1">
        <f t="shared" si="12"/>
        <v>3032</v>
      </c>
      <c r="AB29" s="13">
        <f t="shared" si="12"/>
        <v>4930</v>
      </c>
      <c r="AC29" s="14">
        <f>AA29+AB29</f>
        <v>7962</v>
      </c>
      <c r="AE29" s="3" t="s">
        <v>14</v>
      </c>
      <c r="AF29" s="2">
        <f t="shared" si="13"/>
        <v>8168.0765171503954</v>
      </c>
      <c r="AG29" s="2">
        <f t="shared" si="13"/>
        <v>11650.808993973111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43000</v>
      </c>
      <c r="AL29" s="2" t="str">
        <f t="shared" si="13"/>
        <v>N.A.</v>
      </c>
      <c r="AM29" s="2">
        <f t="shared" si="13"/>
        <v>8600</v>
      </c>
      <c r="AN29" s="2" t="str">
        <f t="shared" si="13"/>
        <v>N.A.</v>
      </c>
      <c r="AO29" s="2" t="str">
        <f t="shared" si="13"/>
        <v>N.A.</v>
      </c>
      <c r="AP29" s="15">
        <f t="shared" si="13"/>
        <v>8168.0765171503954</v>
      </c>
      <c r="AQ29" s="16">
        <f t="shared" si="13"/>
        <v>11730.139959432048</v>
      </c>
      <c r="AR29" s="14">
        <f t="shared" si="13"/>
        <v>10373.674704848028</v>
      </c>
    </row>
    <row r="30" spans="1:44" ht="15" customHeight="1" thickBot="1" x14ac:dyDescent="0.3">
      <c r="A30" s="3" t="s">
        <v>15</v>
      </c>
      <c r="B30" s="2">
        <v>1369120</v>
      </c>
      <c r="C30" s="2"/>
      <c r="D30" s="2"/>
      <c r="E30" s="2"/>
      <c r="F30" s="2"/>
      <c r="G30" s="2">
        <v>949440</v>
      </c>
      <c r="H30" s="2">
        <v>8809712.0000000019</v>
      </c>
      <c r="I30" s="2"/>
      <c r="J30" s="2">
        <v>0</v>
      </c>
      <c r="K30" s="2"/>
      <c r="L30" s="1">
        <f t="shared" si="11"/>
        <v>10178832.000000002</v>
      </c>
      <c r="M30" s="13">
        <f t="shared" si="11"/>
        <v>949440</v>
      </c>
      <c r="N30" s="14">
        <f>L30+M30</f>
        <v>11128272.000000002</v>
      </c>
      <c r="P30" s="3" t="s">
        <v>15</v>
      </c>
      <c r="Q30" s="2">
        <v>250</v>
      </c>
      <c r="R30" s="2">
        <v>0</v>
      </c>
      <c r="S30" s="2">
        <v>0</v>
      </c>
      <c r="T30" s="2">
        <v>0</v>
      </c>
      <c r="U30" s="2">
        <v>0</v>
      </c>
      <c r="V30" s="2">
        <v>184</v>
      </c>
      <c r="W30" s="2">
        <v>3668</v>
      </c>
      <c r="X30" s="2">
        <v>0</v>
      </c>
      <c r="Y30" s="2">
        <v>550</v>
      </c>
      <c r="Z30" s="2">
        <v>0</v>
      </c>
      <c r="AA30" s="1">
        <f t="shared" si="12"/>
        <v>4468</v>
      </c>
      <c r="AB30" s="13">
        <f t="shared" si="12"/>
        <v>184</v>
      </c>
      <c r="AC30" s="22">
        <f>AA30+AB30</f>
        <v>4652</v>
      </c>
      <c r="AE30" s="3" t="s">
        <v>15</v>
      </c>
      <c r="AF30" s="2">
        <f t="shared" si="13"/>
        <v>5476.48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5160</v>
      </c>
      <c r="AL30" s="2">
        <f t="shared" si="13"/>
        <v>2401.7753544165762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2278.162936436885</v>
      </c>
      <c r="AQ30" s="16">
        <f t="shared" si="13"/>
        <v>5160</v>
      </c>
      <c r="AR30" s="14">
        <f t="shared" si="13"/>
        <v>2392.1478933791923</v>
      </c>
    </row>
    <row r="31" spans="1:44" ht="15" customHeight="1" thickBot="1" x14ac:dyDescent="0.3">
      <c r="A31" s="4" t="s">
        <v>16</v>
      </c>
      <c r="B31" s="2">
        <v>47269504</v>
      </c>
      <c r="C31" s="2">
        <v>50261590</v>
      </c>
      <c r="D31" s="2">
        <v>567600</v>
      </c>
      <c r="E31" s="2"/>
      <c r="F31" s="2"/>
      <c r="G31" s="2">
        <v>3787439.9999999995</v>
      </c>
      <c r="H31" s="2">
        <v>12132751.999999998</v>
      </c>
      <c r="I31" s="2">
        <v>4730000</v>
      </c>
      <c r="J31" s="2">
        <v>0</v>
      </c>
      <c r="K31" s="2"/>
      <c r="L31" s="1">
        <f t="shared" ref="L31" si="14">B31+D31+F31+H31+J31</f>
        <v>59969856</v>
      </c>
      <c r="M31" s="13">
        <f t="shared" ref="M31" si="15">C31+E31+G31+I31+K31</f>
        <v>58779030</v>
      </c>
      <c r="N31" s="22">
        <f>L31+M31</f>
        <v>118748886</v>
      </c>
      <c r="P31" s="4" t="s">
        <v>16</v>
      </c>
      <c r="Q31" s="2">
        <v>5643</v>
      </c>
      <c r="R31" s="2">
        <v>4314</v>
      </c>
      <c r="S31" s="2">
        <v>66</v>
      </c>
      <c r="T31" s="2">
        <v>0</v>
      </c>
      <c r="U31" s="2">
        <v>0</v>
      </c>
      <c r="V31" s="2">
        <v>250</v>
      </c>
      <c r="W31" s="2">
        <v>4220</v>
      </c>
      <c r="X31" s="2">
        <v>550</v>
      </c>
      <c r="Y31" s="2">
        <v>550</v>
      </c>
      <c r="Z31" s="2">
        <v>0</v>
      </c>
      <c r="AA31" s="1">
        <f t="shared" ref="AA31" si="16">Q31+S31+U31+W31+Y31</f>
        <v>10479</v>
      </c>
      <c r="AB31" s="13">
        <f t="shared" ref="AB31" si="17">R31+T31+V31+X31+Z31</f>
        <v>5114</v>
      </c>
      <c r="AC31" s="14">
        <f>AA31+AB31</f>
        <v>15593</v>
      </c>
      <c r="AE31" s="4" t="s">
        <v>16</v>
      </c>
      <c r="AF31" s="2">
        <f t="shared" ref="AF31:AO31" si="18">IFERROR(B31/Q31, "N.A.")</f>
        <v>8376.6620591883748</v>
      </c>
      <c r="AG31" s="2">
        <f t="shared" si="18"/>
        <v>11650.808993973111</v>
      </c>
      <c r="AH31" s="2">
        <f t="shared" si="18"/>
        <v>8600</v>
      </c>
      <c r="AI31" s="2" t="str">
        <f t="shared" si="18"/>
        <v>N.A.</v>
      </c>
      <c r="AJ31" s="2" t="str">
        <f t="shared" si="18"/>
        <v>N.A.</v>
      </c>
      <c r="AK31" s="2">
        <f t="shared" si="18"/>
        <v>15149.759999999998</v>
      </c>
      <c r="AL31" s="2">
        <f t="shared" si="18"/>
        <v>2875.0597156398098</v>
      </c>
      <c r="AM31" s="2">
        <f t="shared" si="18"/>
        <v>8600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5722.8605782994564</v>
      </c>
      <c r="AQ31" s="16">
        <f t="shared" ref="AQ31" si="20">IFERROR(M31/AB31, "N.A.")</f>
        <v>11493.748533437622</v>
      </c>
      <c r="AR31" s="14">
        <f t="shared" ref="AR31" si="21">IFERROR(N31/AC31, "N.A.")</f>
        <v>7615.5252998140195</v>
      </c>
    </row>
    <row r="32" spans="1:44" ht="15" customHeight="1" thickBot="1" x14ac:dyDescent="0.3">
      <c r="A32" s="5" t="s">
        <v>0</v>
      </c>
      <c r="B32" s="28">
        <f>B31+C31</f>
        <v>97531094</v>
      </c>
      <c r="C32" s="30"/>
      <c r="D32" s="28">
        <f>D31+E31</f>
        <v>567600</v>
      </c>
      <c r="E32" s="30"/>
      <c r="F32" s="28">
        <f>F31+G31</f>
        <v>3787439.9999999995</v>
      </c>
      <c r="G32" s="30"/>
      <c r="H32" s="28">
        <f>H31+I31</f>
        <v>16862752</v>
      </c>
      <c r="I32" s="30"/>
      <c r="J32" s="28">
        <f>J31+K31</f>
        <v>0</v>
      </c>
      <c r="K32" s="30"/>
      <c r="L32" s="28">
        <f>L31+M31</f>
        <v>118748886</v>
      </c>
      <c r="M32" s="29"/>
      <c r="N32" s="23">
        <f>B32+D32+F32+H32+J32</f>
        <v>118748886</v>
      </c>
      <c r="P32" s="5" t="s">
        <v>0</v>
      </c>
      <c r="Q32" s="28">
        <f>Q31+R31</f>
        <v>9957</v>
      </c>
      <c r="R32" s="30"/>
      <c r="S32" s="28">
        <f>S31+T31</f>
        <v>66</v>
      </c>
      <c r="T32" s="30"/>
      <c r="U32" s="28">
        <f>U31+V31</f>
        <v>250</v>
      </c>
      <c r="V32" s="30"/>
      <c r="W32" s="28">
        <f>W31+X31</f>
        <v>4770</v>
      </c>
      <c r="X32" s="30"/>
      <c r="Y32" s="28">
        <f>Y31+Z31</f>
        <v>550</v>
      </c>
      <c r="Z32" s="30"/>
      <c r="AA32" s="28">
        <f>AA31+AB31</f>
        <v>15593</v>
      </c>
      <c r="AB32" s="30"/>
      <c r="AC32" s="24">
        <f>Q32+S32+U32+W32+Y32</f>
        <v>15593</v>
      </c>
      <c r="AE32" s="5" t="s">
        <v>0</v>
      </c>
      <c r="AF32" s="31">
        <f>IFERROR(B32/Q32,"N.A.")</f>
        <v>9795.228884202068</v>
      </c>
      <c r="AG32" s="32"/>
      <c r="AH32" s="31">
        <f>IFERROR(D32/S32,"N.A.")</f>
        <v>8600</v>
      </c>
      <c r="AI32" s="32"/>
      <c r="AJ32" s="31">
        <f>IFERROR(F32/U32,"N.A.")</f>
        <v>15149.759999999998</v>
      </c>
      <c r="AK32" s="32"/>
      <c r="AL32" s="31">
        <f>IFERROR(H32/W32,"N.A.")</f>
        <v>3535.1681341719077</v>
      </c>
      <c r="AM32" s="32"/>
      <c r="AN32" s="31">
        <f>IFERROR(J32/Y32,"N.A.")</f>
        <v>0</v>
      </c>
      <c r="AO32" s="32"/>
      <c r="AP32" s="31">
        <f>IFERROR(L32/AA32,"N.A.")</f>
        <v>7615.5252998140195</v>
      </c>
      <c r="AQ32" s="32"/>
      <c r="AR32" s="17">
        <f>IFERROR(N32/AC32, "N.A.")</f>
        <v>7615.5252998140195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474720</v>
      </c>
      <c r="C39" s="2"/>
      <c r="D39" s="2"/>
      <c r="E39" s="2"/>
      <c r="F39" s="2"/>
      <c r="G39" s="2"/>
      <c r="H39" s="2">
        <v>10408140</v>
      </c>
      <c r="I39" s="2"/>
      <c r="J39" s="2"/>
      <c r="K39" s="2"/>
      <c r="L39" s="1">
        <f t="shared" ref="L39:M42" si="22">B39+D39+F39+H39+J39</f>
        <v>10882860</v>
      </c>
      <c r="M39" s="13">
        <f t="shared" si="22"/>
        <v>0</v>
      </c>
      <c r="N39" s="14">
        <f>L39+M39</f>
        <v>10882860</v>
      </c>
      <c r="P39" s="3" t="s">
        <v>12</v>
      </c>
      <c r="Q39" s="2">
        <v>184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2677</v>
      </c>
      <c r="X39" s="2">
        <v>0</v>
      </c>
      <c r="Y39" s="2">
        <v>0</v>
      </c>
      <c r="Z39" s="2">
        <v>0</v>
      </c>
      <c r="AA39" s="1">
        <f t="shared" ref="AA39:AB42" si="23">Q39+S39+U39+W39+Y39</f>
        <v>2861</v>
      </c>
      <c r="AB39" s="13">
        <f t="shared" si="23"/>
        <v>0</v>
      </c>
      <c r="AC39" s="14">
        <f>AA39+AB39</f>
        <v>2861</v>
      </c>
      <c r="AE39" s="3" t="s">
        <v>12</v>
      </c>
      <c r="AF39" s="2">
        <f t="shared" ref="AF39:AR42" si="24">IFERROR(B39/Q39, "N.A.")</f>
        <v>2580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3887.9865521105717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3803.8657811953863</v>
      </c>
      <c r="AQ39" s="16" t="str">
        <f t="shared" si="24"/>
        <v>N.A.</v>
      </c>
      <c r="AR39" s="14">
        <f t="shared" si="24"/>
        <v>3803.8657811953863</v>
      </c>
    </row>
    <row r="40" spans="1:44" ht="15" customHeight="1" thickBot="1" x14ac:dyDescent="0.3">
      <c r="A40" s="3" t="s">
        <v>13</v>
      </c>
      <c r="B40" s="2">
        <v>4186049.9999999995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4186049.9999999995</v>
      </c>
      <c r="M40" s="13">
        <f t="shared" si="22"/>
        <v>0</v>
      </c>
      <c r="N40" s="14">
        <f>L40+M40</f>
        <v>4186049.9999999995</v>
      </c>
      <c r="P40" s="3" t="s">
        <v>13</v>
      </c>
      <c r="Q40" s="2">
        <v>891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891</v>
      </c>
      <c r="AB40" s="13">
        <f t="shared" si="23"/>
        <v>0</v>
      </c>
      <c r="AC40" s="14">
        <f>AA40+AB40</f>
        <v>891</v>
      </c>
      <c r="AE40" s="3" t="s">
        <v>13</v>
      </c>
      <c r="AF40" s="2">
        <f t="shared" si="24"/>
        <v>4698.1481481481478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4698.1481481481478</v>
      </c>
      <c r="AQ40" s="16" t="str">
        <f t="shared" si="24"/>
        <v>N.A.</v>
      </c>
      <c r="AR40" s="14">
        <f t="shared" si="24"/>
        <v>4698.1481481481478</v>
      </c>
    </row>
    <row r="41" spans="1:44" ht="15" customHeight="1" thickBot="1" x14ac:dyDescent="0.3">
      <c r="A41" s="3" t="s">
        <v>14</v>
      </c>
      <c r="B41" s="2">
        <v>1608599.9999999998</v>
      </c>
      <c r="C41" s="2">
        <v>11919000.000000002</v>
      </c>
      <c r="D41" s="2"/>
      <c r="E41" s="2"/>
      <c r="F41" s="2"/>
      <c r="G41" s="2">
        <v>2365000</v>
      </c>
      <c r="H41" s="2"/>
      <c r="I41" s="2"/>
      <c r="J41" s="2"/>
      <c r="K41" s="2"/>
      <c r="L41" s="1">
        <f t="shared" si="22"/>
        <v>1608599.9999999998</v>
      </c>
      <c r="M41" s="13">
        <f t="shared" si="22"/>
        <v>14284000.000000002</v>
      </c>
      <c r="N41" s="14">
        <f>L41+M41</f>
        <v>15892600.000000002</v>
      </c>
      <c r="P41" s="3" t="s">
        <v>14</v>
      </c>
      <c r="Q41" s="2">
        <v>382</v>
      </c>
      <c r="R41" s="2">
        <v>1182</v>
      </c>
      <c r="S41" s="2">
        <v>0</v>
      </c>
      <c r="T41" s="2">
        <v>0</v>
      </c>
      <c r="U41" s="2">
        <v>0</v>
      </c>
      <c r="V41" s="2">
        <v>275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382</v>
      </c>
      <c r="AB41" s="13">
        <f t="shared" si="23"/>
        <v>1457</v>
      </c>
      <c r="AC41" s="14">
        <f>AA41+AB41</f>
        <v>1839</v>
      </c>
      <c r="AE41" s="3" t="s">
        <v>14</v>
      </c>
      <c r="AF41" s="2">
        <f t="shared" si="24"/>
        <v>4210.9947643979049</v>
      </c>
      <c r="AG41" s="2">
        <f t="shared" si="24"/>
        <v>10083.756345177666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8600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4210.9947643979049</v>
      </c>
      <c r="AQ41" s="16">
        <f t="shared" si="24"/>
        <v>9803.7062457103657</v>
      </c>
      <c r="AR41" s="14">
        <f t="shared" si="24"/>
        <v>8641.9793365959777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395600</v>
      </c>
      <c r="I42" s="2"/>
      <c r="J42" s="2"/>
      <c r="K42" s="2"/>
      <c r="L42" s="1">
        <f t="shared" si="22"/>
        <v>395600</v>
      </c>
      <c r="M42" s="13">
        <f t="shared" si="22"/>
        <v>0</v>
      </c>
      <c r="N42" s="14">
        <f>L42+M42</f>
        <v>395600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184</v>
      </c>
      <c r="X42" s="2">
        <v>0</v>
      </c>
      <c r="Y42" s="2">
        <v>0</v>
      </c>
      <c r="Z42" s="2">
        <v>0</v>
      </c>
      <c r="AA42" s="1">
        <f t="shared" si="23"/>
        <v>184</v>
      </c>
      <c r="AB42" s="13">
        <f t="shared" si="23"/>
        <v>0</v>
      </c>
      <c r="AC42" s="14">
        <f>AA42+AB42</f>
        <v>184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2150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2150</v>
      </c>
      <c r="AQ42" s="16" t="str">
        <f t="shared" si="24"/>
        <v>N.A.</v>
      </c>
      <c r="AR42" s="14">
        <f t="shared" si="24"/>
        <v>2150</v>
      </c>
    </row>
    <row r="43" spans="1:44" ht="15" customHeight="1" thickBot="1" x14ac:dyDescent="0.3">
      <c r="A43" s="4" t="s">
        <v>16</v>
      </c>
      <c r="B43" s="2">
        <v>6269370.0000000009</v>
      </c>
      <c r="C43" s="2">
        <v>11919000.000000002</v>
      </c>
      <c r="D43" s="2"/>
      <c r="E43" s="2"/>
      <c r="F43" s="2"/>
      <c r="G43" s="2">
        <v>2365000</v>
      </c>
      <c r="H43" s="2">
        <v>10803740</v>
      </c>
      <c r="I43" s="2"/>
      <c r="J43" s="2"/>
      <c r="K43" s="2"/>
      <c r="L43" s="1">
        <f t="shared" ref="L43" si="25">B43+D43+F43+H43+J43</f>
        <v>17073110</v>
      </c>
      <c r="M43" s="13">
        <f t="shared" ref="M43" si="26">C43+E43+G43+I43+K43</f>
        <v>14284000.000000002</v>
      </c>
      <c r="N43" s="22">
        <f>L43+M43</f>
        <v>31357110</v>
      </c>
      <c r="P43" s="4" t="s">
        <v>16</v>
      </c>
      <c r="Q43" s="2">
        <v>1457</v>
      </c>
      <c r="R43" s="2">
        <v>1182</v>
      </c>
      <c r="S43" s="2">
        <v>0</v>
      </c>
      <c r="T43" s="2">
        <v>0</v>
      </c>
      <c r="U43" s="2">
        <v>0</v>
      </c>
      <c r="V43" s="2">
        <v>275</v>
      </c>
      <c r="W43" s="2">
        <v>2861</v>
      </c>
      <c r="X43" s="2">
        <v>0</v>
      </c>
      <c r="Y43" s="2">
        <v>0</v>
      </c>
      <c r="Z43" s="2">
        <v>0</v>
      </c>
      <c r="AA43" s="1">
        <f t="shared" ref="AA43" si="27">Q43+S43+U43+W43+Y43</f>
        <v>4318</v>
      </c>
      <c r="AB43" s="13">
        <f t="shared" ref="AB43" si="28">R43+T43+V43+X43+Z43</f>
        <v>1457</v>
      </c>
      <c r="AC43" s="22">
        <f>AA43+AB43</f>
        <v>5775</v>
      </c>
      <c r="AE43" s="4" t="s">
        <v>16</v>
      </c>
      <c r="AF43" s="2">
        <f t="shared" ref="AF43:AO43" si="29">IFERROR(B43/Q43, "N.A.")</f>
        <v>4302.9306794783806</v>
      </c>
      <c r="AG43" s="2">
        <f t="shared" si="29"/>
        <v>10083.756345177666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8600</v>
      </c>
      <c r="AL43" s="2">
        <f t="shared" si="29"/>
        <v>3776.2111149947573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3953.9393237610007</v>
      </c>
      <c r="AQ43" s="16">
        <f t="shared" ref="AQ43" si="31">IFERROR(M43/AB43, "N.A.")</f>
        <v>9803.7062457103657</v>
      </c>
      <c r="AR43" s="14">
        <f t="shared" ref="AR43" si="32">IFERROR(N43/AC43, "N.A.")</f>
        <v>5429.8025974025977</v>
      </c>
    </row>
    <row r="44" spans="1:44" ht="15" customHeight="1" thickBot="1" x14ac:dyDescent="0.3">
      <c r="A44" s="5" t="s">
        <v>0</v>
      </c>
      <c r="B44" s="28">
        <f>B43+C43</f>
        <v>18188370.000000004</v>
      </c>
      <c r="C44" s="30"/>
      <c r="D44" s="28">
        <f>D43+E43</f>
        <v>0</v>
      </c>
      <c r="E44" s="30"/>
      <c r="F44" s="28">
        <f>F43+G43</f>
        <v>2365000</v>
      </c>
      <c r="G44" s="30"/>
      <c r="H44" s="28">
        <f>H43+I43</f>
        <v>10803740</v>
      </c>
      <c r="I44" s="30"/>
      <c r="J44" s="28">
        <f>J43+K43</f>
        <v>0</v>
      </c>
      <c r="K44" s="30"/>
      <c r="L44" s="28">
        <f>L43+M43</f>
        <v>31357110</v>
      </c>
      <c r="M44" s="29"/>
      <c r="N44" s="23">
        <f>B44+D44+F44+H44+J44</f>
        <v>31357110.000000004</v>
      </c>
      <c r="P44" s="5" t="s">
        <v>0</v>
      </c>
      <c r="Q44" s="28">
        <f>Q43+R43</f>
        <v>2639</v>
      </c>
      <c r="R44" s="30"/>
      <c r="S44" s="28">
        <f>S43+T43</f>
        <v>0</v>
      </c>
      <c r="T44" s="30"/>
      <c r="U44" s="28">
        <f>U43+V43</f>
        <v>275</v>
      </c>
      <c r="V44" s="30"/>
      <c r="W44" s="28">
        <f>W43+X43</f>
        <v>2861</v>
      </c>
      <c r="X44" s="30"/>
      <c r="Y44" s="28">
        <f>Y43+Z43</f>
        <v>0</v>
      </c>
      <c r="Z44" s="30"/>
      <c r="AA44" s="28">
        <f>AA43+AB43</f>
        <v>5775</v>
      </c>
      <c r="AB44" s="29"/>
      <c r="AC44" s="23">
        <f>Q44+S44+U44+W44+Y44</f>
        <v>5775</v>
      </c>
      <c r="AE44" s="5" t="s">
        <v>0</v>
      </c>
      <c r="AF44" s="31">
        <f>IFERROR(B44/Q44,"N.A.")</f>
        <v>6892.1447517999259</v>
      </c>
      <c r="AG44" s="32"/>
      <c r="AH44" s="31" t="str">
        <f>IFERROR(D44/S44,"N.A.")</f>
        <v>N.A.</v>
      </c>
      <c r="AI44" s="32"/>
      <c r="AJ44" s="31">
        <f>IFERROR(F44/U44,"N.A.")</f>
        <v>8600</v>
      </c>
      <c r="AK44" s="32"/>
      <c r="AL44" s="31">
        <f>IFERROR(H44/W44,"N.A.")</f>
        <v>3776.2111149947573</v>
      </c>
      <c r="AM44" s="32"/>
      <c r="AN44" s="31" t="str">
        <f>IFERROR(J44/Y44,"N.A.")</f>
        <v>N.A.</v>
      </c>
      <c r="AO44" s="32"/>
      <c r="AP44" s="31">
        <f>IFERROR(L44/AA44,"N.A.")</f>
        <v>5429.8025974025977</v>
      </c>
      <c r="AQ44" s="32"/>
      <c r="AR44" s="17">
        <f>IFERROR(N44/AC44, "N.A.")</f>
        <v>5429.8025974025977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127205509.99999997</v>
      </c>
      <c r="C15" s="2"/>
      <c r="D15" s="2">
        <v>29388230</v>
      </c>
      <c r="E15" s="2"/>
      <c r="F15" s="2">
        <v>57172250.000000007</v>
      </c>
      <c r="G15" s="2"/>
      <c r="H15" s="2">
        <v>179101309.99999997</v>
      </c>
      <c r="I15" s="2"/>
      <c r="J15" s="2">
        <v>0</v>
      </c>
      <c r="K15" s="2"/>
      <c r="L15" s="1">
        <f t="shared" ref="L15:M18" si="0">B15+D15+F15+H15+J15</f>
        <v>392867299.99999994</v>
      </c>
      <c r="M15" s="13">
        <f t="shared" si="0"/>
        <v>0</v>
      </c>
      <c r="N15" s="14">
        <f>L15+M15</f>
        <v>392867299.99999994</v>
      </c>
      <c r="P15" s="3" t="s">
        <v>12</v>
      </c>
      <c r="Q15" s="2">
        <v>13599</v>
      </c>
      <c r="R15" s="2">
        <v>0</v>
      </c>
      <c r="S15" s="2">
        <v>2594</v>
      </c>
      <c r="T15" s="2">
        <v>0</v>
      </c>
      <c r="U15" s="2">
        <v>5267</v>
      </c>
      <c r="V15" s="2">
        <v>0</v>
      </c>
      <c r="W15" s="2">
        <v>20310</v>
      </c>
      <c r="X15" s="2">
        <v>0</v>
      </c>
      <c r="Y15" s="2">
        <v>735</v>
      </c>
      <c r="Z15" s="2">
        <v>0</v>
      </c>
      <c r="AA15" s="1">
        <f t="shared" ref="AA15:AB18" si="1">Q15+S15+U15+W15+Y15</f>
        <v>42505</v>
      </c>
      <c r="AB15" s="13">
        <f t="shared" si="1"/>
        <v>0</v>
      </c>
      <c r="AC15" s="14">
        <f>AA15+AB15</f>
        <v>42505</v>
      </c>
      <c r="AE15" s="3" t="s">
        <v>12</v>
      </c>
      <c r="AF15" s="2">
        <f t="shared" ref="AF15:AR18" si="2">IFERROR(B15/Q15, "N.A.")</f>
        <v>9354.0341201558913</v>
      </c>
      <c r="AG15" s="2" t="str">
        <f t="shared" si="2"/>
        <v>N.A.</v>
      </c>
      <c r="AH15" s="2">
        <f t="shared" si="2"/>
        <v>11329.309946029298</v>
      </c>
      <c r="AI15" s="2" t="str">
        <f t="shared" si="2"/>
        <v>N.A.</v>
      </c>
      <c r="AJ15" s="2">
        <f t="shared" si="2"/>
        <v>10854.803493449783</v>
      </c>
      <c r="AK15" s="2" t="str">
        <f t="shared" si="2"/>
        <v>N.A.</v>
      </c>
      <c r="AL15" s="2">
        <f t="shared" si="2"/>
        <v>8818.3806006893137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9242.8490765792249</v>
      </c>
      <c r="AQ15" s="16" t="str">
        <f t="shared" si="2"/>
        <v>N.A.</v>
      </c>
      <c r="AR15" s="14">
        <f t="shared" si="2"/>
        <v>9242.8490765792249</v>
      </c>
    </row>
    <row r="16" spans="1:44" ht="15" customHeight="1" thickBot="1" x14ac:dyDescent="0.3">
      <c r="A16" s="3" t="s">
        <v>13</v>
      </c>
      <c r="B16" s="2">
        <v>56725005</v>
      </c>
      <c r="C16" s="2">
        <v>2903790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56725005</v>
      </c>
      <c r="M16" s="13">
        <f t="shared" si="0"/>
        <v>2903790</v>
      </c>
      <c r="N16" s="14">
        <f>L16+M16</f>
        <v>59628795</v>
      </c>
      <c r="P16" s="3" t="s">
        <v>13</v>
      </c>
      <c r="Q16" s="2">
        <v>8751</v>
      </c>
      <c r="R16" s="2">
        <v>356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8751</v>
      </c>
      <c r="AB16" s="13">
        <f t="shared" si="1"/>
        <v>356</v>
      </c>
      <c r="AC16" s="14">
        <f>AA16+AB16</f>
        <v>9107</v>
      </c>
      <c r="AE16" s="3" t="s">
        <v>13</v>
      </c>
      <c r="AF16" s="2">
        <f t="shared" si="2"/>
        <v>6482.1169009256082</v>
      </c>
      <c r="AG16" s="2">
        <f t="shared" si="2"/>
        <v>8156.7134831460671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6482.1169009256082</v>
      </c>
      <c r="AQ16" s="16">
        <f t="shared" si="2"/>
        <v>8156.7134831460671</v>
      </c>
      <c r="AR16" s="14">
        <f t="shared" si="2"/>
        <v>6547.5782365213572</v>
      </c>
    </row>
    <row r="17" spans="1:44" ht="15" customHeight="1" thickBot="1" x14ac:dyDescent="0.3">
      <c r="A17" s="3" t="s">
        <v>14</v>
      </c>
      <c r="B17" s="2">
        <v>231583479</v>
      </c>
      <c r="C17" s="2">
        <v>902046830.00000024</v>
      </c>
      <c r="D17" s="2">
        <v>31467700</v>
      </c>
      <c r="E17" s="2">
        <v>19567600</v>
      </c>
      <c r="F17" s="2"/>
      <c r="G17" s="2">
        <v>91259000.000000015</v>
      </c>
      <c r="H17" s="2"/>
      <c r="I17" s="2">
        <v>38041600</v>
      </c>
      <c r="J17" s="2">
        <v>0</v>
      </c>
      <c r="K17" s="2"/>
      <c r="L17" s="1">
        <f t="shared" si="0"/>
        <v>263051179</v>
      </c>
      <c r="M17" s="13">
        <f t="shared" si="0"/>
        <v>1050915030.0000002</v>
      </c>
      <c r="N17" s="14">
        <f>L17+M17</f>
        <v>1313966209.0000002</v>
      </c>
      <c r="P17" s="3" t="s">
        <v>14</v>
      </c>
      <c r="Q17" s="2">
        <v>24979</v>
      </c>
      <c r="R17" s="2">
        <v>86768</v>
      </c>
      <c r="S17" s="2">
        <v>3273</v>
      </c>
      <c r="T17" s="2">
        <v>1632</v>
      </c>
      <c r="U17" s="2">
        <v>0</v>
      </c>
      <c r="V17" s="2">
        <v>6490</v>
      </c>
      <c r="W17" s="2">
        <v>0</v>
      </c>
      <c r="X17" s="2">
        <v>4712</v>
      </c>
      <c r="Y17" s="2">
        <v>573</v>
      </c>
      <c r="Z17" s="2">
        <v>0</v>
      </c>
      <c r="AA17" s="1">
        <f t="shared" si="1"/>
        <v>28825</v>
      </c>
      <c r="AB17" s="13">
        <f t="shared" si="1"/>
        <v>99602</v>
      </c>
      <c r="AC17" s="14">
        <f>AA17+AB17</f>
        <v>128427</v>
      </c>
      <c r="AE17" s="3" t="s">
        <v>14</v>
      </c>
      <c r="AF17" s="2">
        <f t="shared" si="2"/>
        <v>9271.1269066015448</v>
      </c>
      <c r="AG17" s="2">
        <f t="shared" si="2"/>
        <v>10396.077240457314</v>
      </c>
      <c r="AH17" s="2">
        <f t="shared" si="2"/>
        <v>9614.3293614421018</v>
      </c>
      <c r="AI17" s="2">
        <f t="shared" si="2"/>
        <v>11989.950980392157</v>
      </c>
      <c r="AJ17" s="2" t="str">
        <f t="shared" si="2"/>
        <v>N.A.</v>
      </c>
      <c r="AK17" s="2">
        <f t="shared" si="2"/>
        <v>14061.479198767336</v>
      </c>
      <c r="AL17" s="2" t="str">
        <f t="shared" si="2"/>
        <v>N.A.</v>
      </c>
      <c r="AM17" s="2">
        <f t="shared" si="2"/>
        <v>8073.3446519524614</v>
      </c>
      <c r="AN17" s="2">
        <f t="shared" si="2"/>
        <v>0</v>
      </c>
      <c r="AO17" s="2" t="str">
        <f t="shared" si="2"/>
        <v>N.A.</v>
      </c>
      <c r="AP17" s="15">
        <f t="shared" si="2"/>
        <v>9125.7997918473538</v>
      </c>
      <c r="AQ17" s="16">
        <f t="shared" si="2"/>
        <v>10551.143852533083</v>
      </c>
      <c r="AR17" s="14">
        <f t="shared" si="2"/>
        <v>10231.230263106669</v>
      </c>
    </row>
    <row r="18" spans="1:44" ht="15" customHeight="1" thickBot="1" x14ac:dyDescent="0.3">
      <c r="A18" s="3" t="s">
        <v>15</v>
      </c>
      <c r="B18" s="2">
        <v>2286310</v>
      </c>
      <c r="C18" s="2"/>
      <c r="D18" s="2"/>
      <c r="E18" s="2"/>
      <c r="F18" s="2"/>
      <c r="G18" s="2"/>
      <c r="H18" s="2">
        <v>253500</v>
      </c>
      <c r="I18" s="2"/>
      <c r="J18" s="2"/>
      <c r="K18" s="2"/>
      <c r="L18" s="1">
        <f t="shared" si="0"/>
        <v>2539810</v>
      </c>
      <c r="M18" s="13">
        <f t="shared" si="0"/>
        <v>0</v>
      </c>
      <c r="N18" s="14">
        <f>L18+M18</f>
        <v>2539810</v>
      </c>
      <c r="P18" s="3" t="s">
        <v>15</v>
      </c>
      <c r="Q18" s="2">
        <v>260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169</v>
      </c>
      <c r="X18" s="2">
        <v>0</v>
      </c>
      <c r="Y18" s="2">
        <v>0</v>
      </c>
      <c r="Z18" s="2">
        <v>0</v>
      </c>
      <c r="AA18" s="1">
        <f t="shared" si="1"/>
        <v>429</v>
      </c>
      <c r="AB18" s="13">
        <f t="shared" si="1"/>
        <v>0</v>
      </c>
      <c r="AC18" s="22">
        <f>AA18+AB18</f>
        <v>429</v>
      </c>
      <c r="AE18" s="3" t="s">
        <v>15</v>
      </c>
      <c r="AF18" s="2">
        <f t="shared" si="2"/>
        <v>8793.5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1500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5920.30303030303</v>
      </c>
      <c r="AQ18" s="16" t="str">
        <f t="shared" si="2"/>
        <v>N.A.</v>
      </c>
      <c r="AR18" s="14">
        <f t="shared" si="2"/>
        <v>5920.30303030303</v>
      </c>
    </row>
    <row r="19" spans="1:44" ht="15" customHeight="1" thickBot="1" x14ac:dyDescent="0.3">
      <c r="A19" s="4" t="s">
        <v>16</v>
      </c>
      <c r="B19" s="2">
        <v>417800304</v>
      </c>
      <c r="C19" s="2">
        <v>904950620.00000036</v>
      </c>
      <c r="D19" s="2">
        <v>60855929.999999993</v>
      </c>
      <c r="E19" s="2">
        <v>19567600</v>
      </c>
      <c r="F19" s="2">
        <v>57172250.000000007</v>
      </c>
      <c r="G19" s="2">
        <v>91259000.000000015</v>
      </c>
      <c r="H19" s="2">
        <v>179354809.99999997</v>
      </c>
      <c r="I19" s="2">
        <v>38041600</v>
      </c>
      <c r="J19" s="2">
        <v>0</v>
      </c>
      <c r="K19" s="2"/>
      <c r="L19" s="1">
        <f t="shared" ref="L19" si="3">B19+D19+F19+H19+J19</f>
        <v>715183294</v>
      </c>
      <c r="M19" s="13">
        <f t="shared" ref="M19" si="4">C19+E19+G19+I19+K19</f>
        <v>1053818820.0000004</v>
      </c>
      <c r="N19" s="22">
        <f>L19+M19</f>
        <v>1769002114.0000005</v>
      </c>
      <c r="P19" s="4" t="s">
        <v>16</v>
      </c>
      <c r="Q19" s="2">
        <v>47589</v>
      </c>
      <c r="R19" s="2">
        <v>87124</v>
      </c>
      <c r="S19" s="2">
        <v>5867</v>
      </c>
      <c r="T19" s="2">
        <v>1632</v>
      </c>
      <c r="U19" s="2">
        <v>5267</v>
      </c>
      <c r="V19" s="2">
        <v>6490</v>
      </c>
      <c r="W19" s="2">
        <v>20479</v>
      </c>
      <c r="X19" s="2">
        <v>4712</v>
      </c>
      <c r="Y19" s="2">
        <v>1308</v>
      </c>
      <c r="Z19" s="2">
        <v>0</v>
      </c>
      <c r="AA19" s="1">
        <f t="shared" ref="AA19" si="5">Q19+S19+U19+W19+Y19</f>
        <v>80510</v>
      </c>
      <c r="AB19" s="13">
        <f t="shared" ref="AB19" si="6">R19+T19+V19+X19+Z19</f>
        <v>99958</v>
      </c>
      <c r="AC19" s="14">
        <f>AA19+AB19</f>
        <v>180468</v>
      </c>
      <c r="AE19" s="4" t="s">
        <v>16</v>
      </c>
      <c r="AF19" s="2">
        <f t="shared" ref="AF19:AO19" si="7">IFERROR(B19/Q19, "N.A.")</f>
        <v>8779.3461514215469</v>
      </c>
      <c r="AG19" s="2">
        <f t="shared" si="7"/>
        <v>10386.926908773707</v>
      </c>
      <c r="AH19" s="2">
        <f t="shared" si="7"/>
        <v>10372.580535196863</v>
      </c>
      <c r="AI19" s="2">
        <f t="shared" si="7"/>
        <v>11989.950980392157</v>
      </c>
      <c r="AJ19" s="2">
        <f t="shared" si="7"/>
        <v>10854.803493449783</v>
      </c>
      <c r="AK19" s="2">
        <f t="shared" si="7"/>
        <v>14061.479198767336</v>
      </c>
      <c r="AL19" s="2">
        <f t="shared" si="7"/>
        <v>8757.9867181014688</v>
      </c>
      <c r="AM19" s="2">
        <f t="shared" si="7"/>
        <v>8073.3446519524614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8883.1610234753443</v>
      </c>
      <c r="AQ19" s="16">
        <f t="shared" ref="AQ19" si="9">IFERROR(M19/AB19, "N.A.")</f>
        <v>10542.616098761484</v>
      </c>
      <c r="AR19" s="14">
        <f t="shared" ref="AR19" si="10">IFERROR(N19/AC19, "N.A.")</f>
        <v>9802.3035330363309</v>
      </c>
    </row>
    <row r="20" spans="1:44" ht="15" customHeight="1" thickBot="1" x14ac:dyDescent="0.3">
      <c r="A20" s="5" t="s">
        <v>0</v>
      </c>
      <c r="B20" s="28">
        <f>B19+C19</f>
        <v>1322750924.0000005</v>
      </c>
      <c r="C20" s="30"/>
      <c r="D20" s="28">
        <f>D19+E19</f>
        <v>80423530</v>
      </c>
      <c r="E20" s="30"/>
      <c r="F20" s="28">
        <f>F19+G19</f>
        <v>148431250.00000003</v>
      </c>
      <c r="G20" s="30"/>
      <c r="H20" s="28">
        <f>H19+I19</f>
        <v>217396409.99999997</v>
      </c>
      <c r="I20" s="30"/>
      <c r="J20" s="28">
        <f>J19+K19</f>
        <v>0</v>
      </c>
      <c r="K20" s="30"/>
      <c r="L20" s="28">
        <f>L19+M19</f>
        <v>1769002114.0000005</v>
      </c>
      <c r="M20" s="29"/>
      <c r="N20" s="23">
        <f>B20+D20+F20+H20+J20</f>
        <v>1769002114.0000005</v>
      </c>
      <c r="P20" s="5" t="s">
        <v>0</v>
      </c>
      <c r="Q20" s="28">
        <f>Q19+R19</f>
        <v>134713</v>
      </c>
      <c r="R20" s="30"/>
      <c r="S20" s="28">
        <f>S19+T19</f>
        <v>7499</v>
      </c>
      <c r="T20" s="30"/>
      <c r="U20" s="28">
        <f>U19+V19</f>
        <v>11757</v>
      </c>
      <c r="V20" s="30"/>
      <c r="W20" s="28">
        <f>W19+X19</f>
        <v>25191</v>
      </c>
      <c r="X20" s="30"/>
      <c r="Y20" s="28">
        <f>Y19+Z19</f>
        <v>1308</v>
      </c>
      <c r="Z20" s="30"/>
      <c r="AA20" s="28">
        <f>AA19+AB19</f>
        <v>180468</v>
      </c>
      <c r="AB20" s="30"/>
      <c r="AC20" s="24">
        <f>Q20+S20+U20+W20+Y20</f>
        <v>180468</v>
      </c>
      <c r="AE20" s="5" t="s">
        <v>0</v>
      </c>
      <c r="AF20" s="31">
        <f>IFERROR(B20/Q20,"N.A.")</f>
        <v>9819.0295220208918</v>
      </c>
      <c r="AG20" s="32"/>
      <c r="AH20" s="31">
        <f>IFERROR(D20/S20,"N.A.")</f>
        <v>10724.567275636751</v>
      </c>
      <c r="AI20" s="32"/>
      <c r="AJ20" s="31">
        <f>IFERROR(F20/U20,"N.A.")</f>
        <v>12624.925576252448</v>
      </c>
      <c r="AK20" s="32"/>
      <c r="AL20" s="31">
        <f>IFERROR(H20/W20,"N.A.")</f>
        <v>8629.9237823032017</v>
      </c>
      <c r="AM20" s="32"/>
      <c r="AN20" s="31">
        <f>IFERROR(J20/Y20,"N.A.")</f>
        <v>0</v>
      </c>
      <c r="AO20" s="32"/>
      <c r="AP20" s="31">
        <f>IFERROR(L20/AA20,"N.A.")</f>
        <v>9802.3035330363309</v>
      </c>
      <c r="AQ20" s="32"/>
      <c r="AR20" s="17">
        <f>IFERROR(N20/AC20, "N.A.")</f>
        <v>9802.3035330363309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107814229.99999999</v>
      </c>
      <c r="C27" s="2"/>
      <c r="D27" s="2">
        <v>22996280</v>
      </c>
      <c r="E27" s="2"/>
      <c r="F27" s="2">
        <v>42190950</v>
      </c>
      <c r="G27" s="2"/>
      <c r="H27" s="2">
        <v>68301085.000000015</v>
      </c>
      <c r="I27" s="2"/>
      <c r="J27" s="2"/>
      <c r="K27" s="2"/>
      <c r="L27" s="1">
        <f t="shared" ref="L27:M30" si="11">B27+D27+F27+H27+J27</f>
        <v>241302545</v>
      </c>
      <c r="M27" s="13">
        <f t="shared" si="11"/>
        <v>0</v>
      </c>
      <c r="N27" s="14">
        <f>L27+M27</f>
        <v>241302545</v>
      </c>
      <c r="P27" s="3" t="s">
        <v>12</v>
      </c>
      <c r="Q27" s="2">
        <v>11171</v>
      </c>
      <c r="R27" s="2">
        <v>0</v>
      </c>
      <c r="S27" s="2">
        <v>2025</v>
      </c>
      <c r="T27" s="2">
        <v>0</v>
      </c>
      <c r="U27" s="2">
        <v>3873</v>
      </c>
      <c r="V27" s="2">
        <v>0</v>
      </c>
      <c r="W27" s="2">
        <v>6236</v>
      </c>
      <c r="X27" s="2">
        <v>0</v>
      </c>
      <c r="Y27" s="2">
        <v>0</v>
      </c>
      <c r="Z27" s="2">
        <v>0</v>
      </c>
      <c r="AA27" s="1">
        <f t="shared" ref="AA27:AB30" si="12">Q27+S27+U27+W27+Y27</f>
        <v>23305</v>
      </c>
      <c r="AB27" s="13">
        <f t="shared" si="12"/>
        <v>0</v>
      </c>
      <c r="AC27" s="14">
        <f>AA27+AB27</f>
        <v>23305</v>
      </c>
      <c r="AE27" s="3" t="s">
        <v>12</v>
      </c>
      <c r="AF27" s="2">
        <f t="shared" ref="AF27:AR30" si="13">IFERROR(B27/Q27, "N.A.")</f>
        <v>9651.2604064094521</v>
      </c>
      <c r="AG27" s="2" t="str">
        <f t="shared" si="13"/>
        <v>N.A.</v>
      </c>
      <c r="AH27" s="2">
        <f t="shared" si="13"/>
        <v>11356.187654320987</v>
      </c>
      <c r="AI27" s="2" t="str">
        <f t="shared" si="13"/>
        <v>N.A.</v>
      </c>
      <c r="AJ27" s="2">
        <f t="shared" si="13"/>
        <v>10893.609604957397</v>
      </c>
      <c r="AK27" s="2" t="str">
        <f t="shared" si="13"/>
        <v>N.A.</v>
      </c>
      <c r="AL27" s="2">
        <f t="shared" si="13"/>
        <v>10952.707665169983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10354.110491310877</v>
      </c>
      <c r="AQ27" s="16" t="str">
        <f t="shared" si="13"/>
        <v>N.A.</v>
      </c>
      <c r="AR27" s="14">
        <f t="shared" si="13"/>
        <v>10354.110491310877</v>
      </c>
    </row>
    <row r="28" spans="1:44" ht="15" customHeight="1" thickBot="1" x14ac:dyDescent="0.3">
      <c r="A28" s="3" t="s">
        <v>13</v>
      </c>
      <c r="B28" s="2">
        <v>5743500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5743500</v>
      </c>
      <c r="M28" s="13">
        <f t="shared" si="11"/>
        <v>0</v>
      </c>
      <c r="N28" s="14">
        <f>L28+M28</f>
        <v>5743500</v>
      </c>
      <c r="P28" s="3" t="s">
        <v>13</v>
      </c>
      <c r="Q28" s="2">
        <v>838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838</v>
      </c>
      <c r="AB28" s="13">
        <f t="shared" si="12"/>
        <v>0</v>
      </c>
      <c r="AC28" s="14">
        <f>AA28+AB28</f>
        <v>838</v>
      </c>
      <c r="AE28" s="3" t="s">
        <v>13</v>
      </c>
      <c r="AF28" s="2">
        <f t="shared" si="13"/>
        <v>6853.8186157517903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6853.8186157517903</v>
      </c>
      <c r="AQ28" s="16" t="str">
        <f t="shared" si="13"/>
        <v>N.A.</v>
      </c>
      <c r="AR28" s="14">
        <f t="shared" si="13"/>
        <v>6853.8186157517903</v>
      </c>
    </row>
    <row r="29" spans="1:44" ht="15" customHeight="1" thickBot="1" x14ac:dyDescent="0.3">
      <c r="A29" s="3" t="s">
        <v>14</v>
      </c>
      <c r="B29" s="2">
        <v>146379408.99999997</v>
      </c>
      <c r="C29" s="2">
        <v>585710840</v>
      </c>
      <c r="D29" s="2">
        <v>31467700</v>
      </c>
      <c r="E29" s="2">
        <v>5297600.0000000009</v>
      </c>
      <c r="F29" s="2"/>
      <c r="G29" s="2">
        <v>87813000.000000015</v>
      </c>
      <c r="H29" s="2"/>
      <c r="I29" s="2">
        <v>33490000.000000011</v>
      </c>
      <c r="J29" s="2"/>
      <c r="K29" s="2"/>
      <c r="L29" s="1">
        <f t="shared" si="11"/>
        <v>177847108.99999997</v>
      </c>
      <c r="M29" s="13">
        <f t="shared" si="11"/>
        <v>712311440</v>
      </c>
      <c r="N29" s="14">
        <f>L29+M29</f>
        <v>890158549</v>
      </c>
      <c r="P29" s="3" t="s">
        <v>14</v>
      </c>
      <c r="Q29" s="2">
        <v>13414</v>
      </c>
      <c r="R29" s="2">
        <v>54320</v>
      </c>
      <c r="S29" s="2">
        <v>3273</v>
      </c>
      <c r="T29" s="2">
        <v>638</v>
      </c>
      <c r="U29" s="2">
        <v>0</v>
      </c>
      <c r="V29" s="2">
        <v>5008</v>
      </c>
      <c r="W29" s="2">
        <v>0</v>
      </c>
      <c r="X29" s="2">
        <v>3299</v>
      </c>
      <c r="Y29" s="2">
        <v>0</v>
      </c>
      <c r="Z29" s="2">
        <v>0</v>
      </c>
      <c r="AA29" s="1">
        <f t="shared" si="12"/>
        <v>16687</v>
      </c>
      <c r="AB29" s="13">
        <f t="shared" si="12"/>
        <v>63265</v>
      </c>
      <c r="AC29" s="14">
        <f>AA29+AB29</f>
        <v>79952</v>
      </c>
      <c r="AE29" s="3" t="s">
        <v>14</v>
      </c>
      <c r="AF29" s="2">
        <f t="shared" si="13"/>
        <v>10912.435440584462</v>
      </c>
      <c r="AG29" s="2">
        <f t="shared" si="13"/>
        <v>10782.600147275405</v>
      </c>
      <c r="AH29" s="2">
        <f t="shared" si="13"/>
        <v>9614.3293614421018</v>
      </c>
      <c r="AI29" s="2">
        <f t="shared" si="13"/>
        <v>8303.4482758620707</v>
      </c>
      <c r="AJ29" s="2" t="str">
        <f t="shared" si="13"/>
        <v>N.A.</v>
      </c>
      <c r="AK29" s="2">
        <f t="shared" si="13"/>
        <v>17534.544728434506</v>
      </c>
      <c r="AL29" s="2" t="str">
        <f t="shared" si="13"/>
        <v>N.A.</v>
      </c>
      <c r="AM29" s="2">
        <f t="shared" si="13"/>
        <v>10151.561079114887</v>
      </c>
      <c r="AN29" s="2" t="str">
        <f t="shared" si="13"/>
        <v>N.A.</v>
      </c>
      <c r="AO29" s="2" t="str">
        <f t="shared" si="13"/>
        <v>N.A.</v>
      </c>
      <c r="AP29" s="15">
        <f t="shared" si="13"/>
        <v>10657.823994726432</v>
      </c>
      <c r="AQ29" s="16">
        <f t="shared" si="13"/>
        <v>11259.170789536078</v>
      </c>
      <c r="AR29" s="14">
        <f t="shared" si="13"/>
        <v>11133.662059735841</v>
      </c>
    </row>
    <row r="30" spans="1:44" ht="15" customHeight="1" thickBot="1" x14ac:dyDescent="0.3">
      <c r="A30" s="3" t="s">
        <v>15</v>
      </c>
      <c r="B30" s="2">
        <v>2286310</v>
      </c>
      <c r="C30" s="2"/>
      <c r="D30" s="2"/>
      <c r="E30" s="2"/>
      <c r="F30" s="2"/>
      <c r="G30" s="2"/>
      <c r="H30" s="2">
        <v>253500</v>
      </c>
      <c r="I30" s="2"/>
      <c r="J30" s="2"/>
      <c r="K30" s="2"/>
      <c r="L30" s="1">
        <f t="shared" si="11"/>
        <v>2539810</v>
      </c>
      <c r="M30" s="13">
        <f t="shared" si="11"/>
        <v>0</v>
      </c>
      <c r="N30" s="14">
        <f>L30+M30</f>
        <v>2539810</v>
      </c>
      <c r="P30" s="3" t="s">
        <v>15</v>
      </c>
      <c r="Q30" s="2">
        <v>260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169</v>
      </c>
      <c r="X30" s="2">
        <v>0</v>
      </c>
      <c r="Y30" s="2">
        <v>0</v>
      </c>
      <c r="Z30" s="2">
        <v>0</v>
      </c>
      <c r="AA30" s="1">
        <f t="shared" si="12"/>
        <v>429</v>
      </c>
      <c r="AB30" s="13">
        <f t="shared" si="12"/>
        <v>0</v>
      </c>
      <c r="AC30" s="22">
        <f>AA30+AB30</f>
        <v>429</v>
      </c>
      <c r="AE30" s="3" t="s">
        <v>15</v>
      </c>
      <c r="AF30" s="2">
        <f t="shared" si="13"/>
        <v>8793.5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1500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5920.30303030303</v>
      </c>
      <c r="AQ30" s="16" t="str">
        <f t="shared" si="13"/>
        <v>N.A.</v>
      </c>
      <c r="AR30" s="14">
        <f t="shared" si="13"/>
        <v>5920.30303030303</v>
      </c>
    </row>
    <row r="31" spans="1:44" ht="15" customHeight="1" thickBot="1" x14ac:dyDescent="0.3">
      <c r="A31" s="4" t="s">
        <v>16</v>
      </c>
      <c r="B31" s="2">
        <v>262223449.00000009</v>
      </c>
      <c r="C31" s="2">
        <v>585710840</v>
      </c>
      <c r="D31" s="2">
        <v>54463979.999999993</v>
      </c>
      <c r="E31" s="2">
        <v>5297600.0000000009</v>
      </c>
      <c r="F31" s="2">
        <v>42190950</v>
      </c>
      <c r="G31" s="2">
        <v>87813000.000000015</v>
      </c>
      <c r="H31" s="2">
        <v>68554585</v>
      </c>
      <c r="I31" s="2">
        <v>33490000.000000011</v>
      </c>
      <c r="J31" s="2"/>
      <c r="K31" s="2"/>
      <c r="L31" s="1">
        <f t="shared" ref="L31" si="14">B31+D31+F31+H31+J31</f>
        <v>427432964.00000006</v>
      </c>
      <c r="M31" s="13">
        <f t="shared" ref="M31" si="15">C31+E31+G31+I31+K31</f>
        <v>712311440</v>
      </c>
      <c r="N31" s="22">
        <f>L31+M31</f>
        <v>1139744404</v>
      </c>
      <c r="P31" s="4" t="s">
        <v>16</v>
      </c>
      <c r="Q31" s="2">
        <v>25683</v>
      </c>
      <c r="R31" s="2">
        <v>54320</v>
      </c>
      <c r="S31" s="2">
        <v>5298</v>
      </c>
      <c r="T31" s="2">
        <v>638</v>
      </c>
      <c r="U31" s="2">
        <v>3873</v>
      </c>
      <c r="V31" s="2">
        <v>5008</v>
      </c>
      <c r="W31" s="2">
        <v>6405</v>
      </c>
      <c r="X31" s="2">
        <v>3299</v>
      </c>
      <c r="Y31" s="2">
        <v>0</v>
      </c>
      <c r="Z31" s="2">
        <v>0</v>
      </c>
      <c r="AA31" s="1">
        <f t="shared" ref="AA31" si="16">Q31+S31+U31+W31+Y31</f>
        <v>41259</v>
      </c>
      <c r="AB31" s="13">
        <f t="shared" ref="AB31" si="17">R31+T31+V31+X31+Z31</f>
        <v>63265</v>
      </c>
      <c r="AC31" s="14">
        <f>AA31+AB31</f>
        <v>104524</v>
      </c>
      <c r="AE31" s="4" t="s">
        <v>16</v>
      </c>
      <c r="AF31" s="2">
        <f t="shared" ref="AF31:AO31" si="18">IFERROR(B31/Q31, "N.A.")</f>
        <v>10210.000739788969</v>
      </c>
      <c r="AG31" s="2">
        <f t="shared" si="18"/>
        <v>10782.600147275405</v>
      </c>
      <c r="AH31" s="2">
        <f t="shared" si="18"/>
        <v>10280.101925254812</v>
      </c>
      <c r="AI31" s="2">
        <f t="shared" si="18"/>
        <v>8303.4482758620707</v>
      </c>
      <c r="AJ31" s="2">
        <f t="shared" si="18"/>
        <v>10893.609604957397</v>
      </c>
      <c r="AK31" s="2">
        <f t="shared" si="18"/>
        <v>17534.544728434506</v>
      </c>
      <c r="AL31" s="2">
        <f t="shared" si="18"/>
        <v>10703.291959406713</v>
      </c>
      <c r="AM31" s="2">
        <f t="shared" si="18"/>
        <v>10151.561079114887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10359.750939189027</v>
      </c>
      <c r="AQ31" s="16">
        <f t="shared" ref="AQ31" si="20">IFERROR(M31/AB31, "N.A.")</f>
        <v>11259.170789536078</v>
      </c>
      <c r="AR31" s="14">
        <f t="shared" ref="AR31" si="21">IFERROR(N31/AC31, "N.A.")</f>
        <v>10904.14071409437</v>
      </c>
    </row>
    <row r="32" spans="1:44" ht="15" customHeight="1" thickBot="1" x14ac:dyDescent="0.3">
      <c r="A32" s="5" t="s">
        <v>0</v>
      </c>
      <c r="B32" s="28">
        <f>B31+C31</f>
        <v>847934289.00000012</v>
      </c>
      <c r="C32" s="30"/>
      <c r="D32" s="28">
        <f>D31+E31</f>
        <v>59761579.999999993</v>
      </c>
      <c r="E32" s="30"/>
      <c r="F32" s="28">
        <f>F31+G31</f>
        <v>130003950.00000001</v>
      </c>
      <c r="G32" s="30"/>
      <c r="H32" s="28">
        <f>H31+I31</f>
        <v>102044585.00000001</v>
      </c>
      <c r="I32" s="30"/>
      <c r="J32" s="28">
        <f>J31+K31</f>
        <v>0</v>
      </c>
      <c r="K32" s="30"/>
      <c r="L32" s="28">
        <f>L31+M31</f>
        <v>1139744404</v>
      </c>
      <c r="M32" s="29"/>
      <c r="N32" s="23">
        <f>B32+D32+F32+H32+J32</f>
        <v>1139744404.0000002</v>
      </c>
      <c r="P32" s="5" t="s">
        <v>0</v>
      </c>
      <c r="Q32" s="28">
        <f>Q31+R31</f>
        <v>80003</v>
      </c>
      <c r="R32" s="30"/>
      <c r="S32" s="28">
        <f>S31+T31</f>
        <v>5936</v>
      </c>
      <c r="T32" s="30"/>
      <c r="U32" s="28">
        <f>U31+V31</f>
        <v>8881</v>
      </c>
      <c r="V32" s="30"/>
      <c r="W32" s="28">
        <f>W31+X31</f>
        <v>9704</v>
      </c>
      <c r="X32" s="30"/>
      <c r="Y32" s="28">
        <f>Y31+Z31</f>
        <v>0</v>
      </c>
      <c r="Z32" s="30"/>
      <c r="AA32" s="28">
        <f>AA31+AB31</f>
        <v>104524</v>
      </c>
      <c r="AB32" s="30"/>
      <c r="AC32" s="24">
        <f>Q32+S32+U32+W32+Y32</f>
        <v>104524</v>
      </c>
      <c r="AE32" s="5" t="s">
        <v>0</v>
      </c>
      <c r="AF32" s="31">
        <f>IFERROR(B32/Q32,"N.A.")</f>
        <v>10598.781158206568</v>
      </c>
      <c r="AG32" s="32"/>
      <c r="AH32" s="31">
        <f>IFERROR(D32/S32,"N.A.")</f>
        <v>10067.651617250673</v>
      </c>
      <c r="AI32" s="32"/>
      <c r="AJ32" s="31">
        <f>IFERROR(F32/U32,"N.A.")</f>
        <v>14638.43598693841</v>
      </c>
      <c r="AK32" s="32"/>
      <c r="AL32" s="31">
        <f>IFERROR(H32/W32,"N.A.")</f>
        <v>10515.723928277001</v>
      </c>
      <c r="AM32" s="32"/>
      <c r="AN32" s="31" t="str">
        <f>IFERROR(J32/Y32,"N.A.")</f>
        <v>N.A.</v>
      </c>
      <c r="AO32" s="32"/>
      <c r="AP32" s="31">
        <f>IFERROR(L32/AA32,"N.A.")</f>
        <v>10904.14071409437</v>
      </c>
      <c r="AQ32" s="32"/>
      <c r="AR32" s="17">
        <f>IFERROR(N32/AC32, "N.A.")</f>
        <v>10904.140714094374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19391280.000000004</v>
      </c>
      <c r="C39" s="2"/>
      <c r="D39" s="2">
        <v>6391950</v>
      </c>
      <c r="E39" s="2"/>
      <c r="F39" s="2">
        <v>14981300.000000002</v>
      </c>
      <c r="G39" s="2"/>
      <c r="H39" s="2">
        <v>110800225</v>
      </c>
      <c r="I39" s="2"/>
      <c r="J39" s="2">
        <v>0</v>
      </c>
      <c r="K39" s="2"/>
      <c r="L39" s="1">
        <f t="shared" ref="L39:M42" si="22">B39+D39+F39+H39+J39</f>
        <v>151564755</v>
      </c>
      <c r="M39" s="13">
        <f t="shared" si="22"/>
        <v>0</v>
      </c>
      <c r="N39" s="14">
        <f>L39+M39</f>
        <v>151564755</v>
      </c>
      <c r="P39" s="3" t="s">
        <v>12</v>
      </c>
      <c r="Q39" s="2">
        <v>2428</v>
      </c>
      <c r="R39" s="2">
        <v>0</v>
      </c>
      <c r="S39" s="2">
        <v>569</v>
      </c>
      <c r="T39" s="2">
        <v>0</v>
      </c>
      <c r="U39" s="2">
        <v>1394</v>
      </c>
      <c r="V39" s="2">
        <v>0</v>
      </c>
      <c r="W39" s="2">
        <v>14074</v>
      </c>
      <c r="X39" s="2">
        <v>0</v>
      </c>
      <c r="Y39" s="2">
        <v>735</v>
      </c>
      <c r="Z39" s="2">
        <v>0</v>
      </c>
      <c r="AA39" s="1">
        <f t="shared" ref="AA39:AB42" si="23">Q39+S39+U39+W39+Y39</f>
        <v>19200</v>
      </c>
      <c r="AB39" s="13">
        <f t="shared" si="23"/>
        <v>0</v>
      </c>
      <c r="AC39" s="14">
        <f>AA39+AB39</f>
        <v>19200</v>
      </c>
      <c r="AE39" s="3" t="s">
        <v>12</v>
      </c>
      <c r="AF39" s="2">
        <f t="shared" ref="AF39:AR42" si="24">IFERROR(B39/Q39, "N.A.")</f>
        <v>7986.5238879736426</v>
      </c>
      <c r="AG39" s="2" t="str">
        <f t="shared" si="24"/>
        <v>N.A.</v>
      </c>
      <c r="AH39" s="2">
        <f t="shared" si="24"/>
        <v>11233.65553602812</v>
      </c>
      <c r="AI39" s="2" t="str">
        <f t="shared" si="24"/>
        <v>N.A.</v>
      </c>
      <c r="AJ39" s="2">
        <f t="shared" si="24"/>
        <v>10746.987087517935</v>
      </c>
      <c r="AK39" s="2" t="str">
        <f t="shared" si="24"/>
        <v>N.A.</v>
      </c>
      <c r="AL39" s="2">
        <f t="shared" si="24"/>
        <v>7872.6890009947419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7893.9976562499996</v>
      </c>
      <c r="AQ39" s="16" t="str">
        <f t="shared" si="24"/>
        <v>N.A.</v>
      </c>
      <c r="AR39" s="14">
        <f t="shared" si="24"/>
        <v>7893.9976562499996</v>
      </c>
    </row>
    <row r="40" spans="1:44" ht="15" customHeight="1" thickBot="1" x14ac:dyDescent="0.3">
      <c r="A40" s="3" t="s">
        <v>13</v>
      </c>
      <c r="B40" s="2">
        <v>50981505</v>
      </c>
      <c r="C40" s="2">
        <v>2903790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50981505</v>
      </c>
      <c r="M40" s="13">
        <f t="shared" si="22"/>
        <v>2903790</v>
      </c>
      <c r="N40" s="14">
        <f>L40+M40</f>
        <v>53885295</v>
      </c>
      <c r="P40" s="3" t="s">
        <v>13</v>
      </c>
      <c r="Q40" s="2">
        <v>7913</v>
      </c>
      <c r="R40" s="2">
        <v>356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7913</v>
      </c>
      <c r="AB40" s="13">
        <f t="shared" si="23"/>
        <v>356</v>
      </c>
      <c r="AC40" s="14">
        <f>AA40+AB40</f>
        <v>8269</v>
      </c>
      <c r="AE40" s="3" t="s">
        <v>13</v>
      </c>
      <c r="AF40" s="2">
        <f t="shared" si="24"/>
        <v>6442.7530645772777</v>
      </c>
      <c r="AG40" s="2">
        <f t="shared" si="24"/>
        <v>8156.7134831460671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6442.7530645772777</v>
      </c>
      <c r="AQ40" s="16">
        <f t="shared" si="24"/>
        <v>8156.7134831460671</v>
      </c>
      <c r="AR40" s="14">
        <f t="shared" si="24"/>
        <v>6516.5431128310556</v>
      </c>
    </row>
    <row r="41" spans="1:44" ht="15" customHeight="1" thickBot="1" x14ac:dyDescent="0.3">
      <c r="A41" s="3" t="s">
        <v>14</v>
      </c>
      <c r="B41" s="2">
        <v>85204069.999999985</v>
      </c>
      <c r="C41" s="2">
        <v>316335989.99999988</v>
      </c>
      <c r="D41" s="2"/>
      <c r="E41" s="2">
        <v>14270000</v>
      </c>
      <c r="F41" s="2"/>
      <c r="G41" s="2">
        <v>3446000.0000000005</v>
      </c>
      <c r="H41" s="2"/>
      <c r="I41" s="2">
        <v>4551600</v>
      </c>
      <c r="J41" s="2">
        <v>0</v>
      </c>
      <c r="K41" s="2"/>
      <c r="L41" s="1">
        <f t="shared" si="22"/>
        <v>85204069.999999985</v>
      </c>
      <c r="M41" s="13">
        <f t="shared" si="22"/>
        <v>338603589.99999988</v>
      </c>
      <c r="N41" s="14">
        <f>L41+M41</f>
        <v>423807659.99999988</v>
      </c>
      <c r="P41" s="3" t="s">
        <v>14</v>
      </c>
      <c r="Q41" s="2">
        <v>11565</v>
      </c>
      <c r="R41" s="2">
        <v>32448</v>
      </c>
      <c r="S41" s="2">
        <v>0</v>
      </c>
      <c r="T41" s="2">
        <v>994</v>
      </c>
      <c r="U41" s="2">
        <v>0</v>
      </c>
      <c r="V41" s="2">
        <v>1482</v>
      </c>
      <c r="W41" s="2">
        <v>0</v>
      </c>
      <c r="X41" s="2">
        <v>1413</v>
      </c>
      <c r="Y41" s="2">
        <v>573</v>
      </c>
      <c r="Z41" s="2">
        <v>0</v>
      </c>
      <c r="AA41" s="1">
        <f t="shared" si="23"/>
        <v>12138</v>
      </c>
      <c r="AB41" s="13">
        <f t="shared" si="23"/>
        <v>36337</v>
      </c>
      <c r="AC41" s="14">
        <f>AA41+AB41</f>
        <v>48475</v>
      </c>
      <c r="AE41" s="3" t="s">
        <v>14</v>
      </c>
      <c r="AF41" s="2">
        <f t="shared" si="24"/>
        <v>7367.4076956333756</v>
      </c>
      <c r="AG41" s="2">
        <f t="shared" si="24"/>
        <v>9749.013498520706</v>
      </c>
      <c r="AH41" s="2" t="str">
        <f t="shared" si="24"/>
        <v>N.A.</v>
      </c>
      <c r="AI41" s="2">
        <f t="shared" si="24"/>
        <v>14356.136820925552</v>
      </c>
      <c r="AJ41" s="2" t="str">
        <f t="shared" si="24"/>
        <v>N.A.</v>
      </c>
      <c r="AK41" s="2">
        <f t="shared" si="24"/>
        <v>2325.2361673414307</v>
      </c>
      <c r="AL41" s="2" t="str">
        <f t="shared" si="24"/>
        <v>N.A.</v>
      </c>
      <c r="AM41" s="2">
        <f t="shared" si="24"/>
        <v>3221.2314225053078</v>
      </c>
      <c r="AN41" s="2">
        <f t="shared" si="24"/>
        <v>0</v>
      </c>
      <c r="AO41" s="2" t="str">
        <f t="shared" si="24"/>
        <v>N.A.</v>
      </c>
      <c r="AP41" s="15">
        <f t="shared" si="24"/>
        <v>7019.6136101499415</v>
      </c>
      <c r="AQ41" s="16">
        <f t="shared" si="24"/>
        <v>9318.4244709249488</v>
      </c>
      <c r="AR41" s="14">
        <f t="shared" si="24"/>
        <v>8742.8088705518276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155576855.00000006</v>
      </c>
      <c r="C43" s="2">
        <v>319239779.99999994</v>
      </c>
      <c r="D43" s="2">
        <v>6391950</v>
      </c>
      <c r="E43" s="2">
        <v>14270000</v>
      </c>
      <c r="F43" s="2">
        <v>14981300.000000002</v>
      </c>
      <c r="G43" s="2">
        <v>3446000.0000000005</v>
      </c>
      <c r="H43" s="2">
        <v>110800225</v>
      </c>
      <c r="I43" s="2">
        <v>4551600</v>
      </c>
      <c r="J43" s="2">
        <v>0</v>
      </c>
      <c r="K43" s="2"/>
      <c r="L43" s="1">
        <f t="shared" ref="L43" si="25">B43+D43+F43+H43+J43</f>
        <v>287750330.00000006</v>
      </c>
      <c r="M43" s="13">
        <f t="shared" ref="M43" si="26">C43+E43+G43+I43+K43</f>
        <v>341507379.99999994</v>
      </c>
      <c r="N43" s="22">
        <f>L43+M43</f>
        <v>629257710</v>
      </c>
      <c r="P43" s="4" t="s">
        <v>16</v>
      </c>
      <c r="Q43" s="2">
        <v>21906</v>
      </c>
      <c r="R43" s="2">
        <v>32804</v>
      </c>
      <c r="S43" s="2">
        <v>569</v>
      </c>
      <c r="T43" s="2">
        <v>994</v>
      </c>
      <c r="U43" s="2">
        <v>1394</v>
      </c>
      <c r="V43" s="2">
        <v>1482</v>
      </c>
      <c r="W43" s="2">
        <v>14074</v>
      </c>
      <c r="X43" s="2">
        <v>1413</v>
      </c>
      <c r="Y43" s="2">
        <v>1308</v>
      </c>
      <c r="Z43" s="2">
        <v>0</v>
      </c>
      <c r="AA43" s="1">
        <f t="shared" ref="AA43" si="27">Q43+S43+U43+W43+Y43</f>
        <v>39251</v>
      </c>
      <c r="AB43" s="13">
        <f t="shared" ref="AB43" si="28">R43+T43+V43+X43+Z43</f>
        <v>36693</v>
      </c>
      <c r="AC43" s="22">
        <f>AA43+AB43</f>
        <v>75944</v>
      </c>
      <c r="AE43" s="4" t="s">
        <v>16</v>
      </c>
      <c r="AF43" s="2">
        <f t="shared" ref="AF43:AO43" si="29">IFERROR(B43/Q43, "N.A.")</f>
        <v>7102.0202227700202</v>
      </c>
      <c r="AG43" s="2">
        <f t="shared" si="29"/>
        <v>9731.7333252042408</v>
      </c>
      <c r="AH43" s="2">
        <f t="shared" si="29"/>
        <v>11233.65553602812</v>
      </c>
      <c r="AI43" s="2">
        <f t="shared" si="29"/>
        <v>14356.136820925552</v>
      </c>
      <c r="AJ43" s="2">
        <f t="shared" si="29"/>
        <v>10746.987087517935</v>
      </c>
      <c r="AK43" s="2">
        <f t="shared" si="29"/>
        <v>2325.2361673414307</v>
      </c>
      <c r="AL43" s="2">
        <f t="shared" si="29"/>
        <v>7872.6890009947419</v>
      </c>
      <c r="AM43" s="2">
        <f t="shared" si="29"/>
        <v>3221.2314225053078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7331.03182084533</v>
      </c>
      <c r="AQ43" s="16">
        <f t="shared" ref="AQ43" si="31">IFERROR(M43/AB43, "N.A.")</f>
        <v>9307.153408006976</v>
      </c>
      <c r="AR43" s="14">
        <f t="shared" ref="AR43" si="32">IFERROR(N43/AC43, "N.A.")</f>
        <v>8285.8120457178975</v>
      </c>
    </row>
    <row r="44" spans="1:44" ht="15" customHeight="1" thickBot="1" x14ac:dyDescent="0.3">
      <c r="A44" s="5" t="s">
        <v>0</v>
      </c>
      <c r="B44" s="28">
        <f>B43+C43</f>
        <v>474816635</v>
      </c>
      <c r="C44" s="30"/>
      <c r="D44" s="28">
        <f>D43+E43</f>
        <v>20661950</v>
      </c>
      <c r="E44" s="30"/>
      <c r="F44" s="28">
        <f>F43+G43</f>
        <v>18427300.000000004</v>
      </c>
      <c r="G44" s="30"/>
      <c r="H44" s="28">
        <f>H43+I43</f>
        <v>115351825</v>
      </c>
      <c r="I44" s="30"/>
      <c r="J44" s="28">
        <f>J43+K43</f>
        <v>0</v>
      </c>
      <c r="K44" s="30"/>
      <c r="L44" s="28">
        <f>L43+M43</f>
        <v>629257710</v>
      </c>
      <c r="M44" s="29"/>
      <c r="N44" s="23">
        <f>B44+D44+F44+H44+J44</f>
        <v>629257710</v>
      </c>
      <c r="P44" s="5" t="s">
        <v>0</v>
      </c>
      <c r="Q44" s="28">
        <f>Q43+R43</f>
        <v>54710</v>
      </c>
      <c r="R44" s="30"/>
      <c r="S44" s="28">
        <f>S43+T43</f>
        <v>1563</v>
      </c>
      <c r="T44" s="30"/>
      <c r="U44" s="28">
        <f>U43+V43</f>
        <v>2876</v>
      </c>
      <c r="V44" s="30"/>
      <c r="W44" s="28">
        <f>W43+X43</f>
        <v>15487</v>
      </c>
      <c r="X44" s="30"/>
      <c r="Y44" s="28">
        <f>Y43+Z43</f>
        <v>1308</v>
      </c>
      <c r="Z44" s="30"/>
      <c r="AA44" s="28">
        <f>AA43+AB43</f>
        <v>75944</v>
      </c>
      <c r="AB44" s="29"/>
      <c r="AC44" s="23">
        <f>Q44+S44+U44+W44+Y44</f>
        <v>75944</v>
      </c>
      <c r="AE44" s="5" t="s">
        <v>0</v>
      </c>
      <c r="AF44" s="31">
        <f>IFERROR(B44/Q44,"N.A.")</f>
        <v>8678.7906232864188</v>
      </c>
      <c r="AG44" s="32"/>
      <c r="AH44" s="31">
        <f>IFERROR(D44/S44,"N.A.")</f>
        <v>13219.417786308381</v>
      </c>
      <c r="AI44" s="32"/>
      <c r="AJ44" s="31">
        <f>IFERROR(F44/U44,"N.A.")</f>
        <v>6407.2670375521575</v>
      </c>
      <c r="AK44" s="32"/>
      <c r="AL44" s="31">
        <f>IFERROR(H44/W44,"N.A.")</f>
        <v>7448.3001872538262</v>
      </c>
      <c r="AM44" s="32"/>
      <c r="AN44" s="31">
        <f>IFERROR(J44/Y44,"N.A.")</f>
        <v>0</v>
      </c>
      <c r="AO44" s="32"/>
      <c r="AP44" s="31">
        <f>IFERROR(L44/AA44,"N.A.")</f>
        <v>8285.8120457178975</v>
      </c>
      <c r="AQ44" s="32"/>
      <c r="AR44" s="17">
        <f>IFERROR(N44/AC44, "N.A.")</f>
        <v>8285.8120457178975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26672470</v>
      </c>
      <c r="C15" s="2"/>
      <c r="D15" s="2">
        <v>472140</v>
      </c>
      <c r="E15" s="2"/>
      <c r="F15" s="2">
        <v>26922000</v>
      </c>
      <c r="G15" s="2"/>
      <c r="H15" s="2">
        <v>59111560</v>
      </c>
      <c r="I15" s="2"/>
      <c r="J15" s="2">
        <v>0</v>
      </c>
      <c r="K15" s="2"/>
      <c r="L15" s="1">
        <f t="shared" ref="L15:M18" si="0">B15+D15+F15+H15+J15</f>
        <v>113178170</v>
      </c>
      <c r="M15" s="13">
        <f t="shared" si="0"/>
        <v>0</v>
      </c>
      <c r="N15" s="14">
        <f>L15+M15</f>
        <v>113178170</v>
      </c>
      <c r="P15" s="3" t="s">
        <v>12</v>
      </c>
      <c r="Q15" s="2">
        <v>2973</v>
      </c>
      <c r="R15" s="2">
        <v>0</v>
      </c>
      <c r="S15" s="2">
        <v>61</v>
      </c>
      <c r="T15" s="2">
        <v>0</v>
      </c>
      <c r="U15" s="2">
        <v>991</v>
      </c>
      <c r="V15" s="2">
        <v>0</v>
      </c>
      <c r="W15" s="2">
        <v>5824</v>
      </c>
      <c r="X15" s="2">
        <v>0</v>
      </c>
      <c r="Y15" s="2">
        <v>930</v>
      </c>
      <c r="Z15" s="2">
        <v>0</v>
      </c>
      <c r="AA15" s="1">
        <f t="shared" ref="AA15:AB18" si="1">Q15+S15+U15+W15+Y15</f>
        <v>10779</v>
      </c>
      <c r="AB15" s="13">
        <f t="shared" si="1"/>
        <v>0</v>
      </c>
      <c r="AC15" s="14">
        <f>AA15+AB15</f>
        <v>10779</v>
      </c>
      <c r="AE15" s="3" t="s">
        <v>12</v>
      </c>
      <c r="AF15" s="2">
        <f t="shared" ref="AF15:AR18" si="2">IFERROR(B15/Q15, "N.A.")</f>
        <v>8971.5674402959976</v>
      </c>
      <c r="AG15" s="2" t="str">
        <f t="shared" si="2"/>
        <v>N.A.</v>
      </c>
      <c r="AH15" s="2">
        <f t="shared" si="2"/>
        <v>7740</v>
      </c>
      <c r="AI15" s="2" t="str">
        <f t="shared" si="2"/>
        <v>N.A.</v>
      </c>
      <c r="AJ15" s="2">
        <f t="shared" si="2"/>
        <v>27166.498486377397</v>
      </c>
      <c r="AK15" s="2" t="str">
        <f t="shared" si="2"/>
        <v>N.A.</v>
      </c>
      <c r="AL15" s="2">
        <f t="shared" si="2"/>
        <v>10149.649725274725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10499.876611930606</v>
      </c>
      <c r="AQ15" s="16" t="str">
        <f t="shared" si="2"/>
        <v>N.A.</v>
      </c>
      <c r="AR15" s="14">
        <f t="shared" si="2"/>
        <v>10499.876611930606</v>
      </c>
    </row>
    <row r="16" spans="1:44" ht="15" customHeight="1" thickBot="1" x14ac:dyDescent="0.3">
      <c r="A16" s="3" t="s">
        <v>13</v>
      </c>
      <c r="B16" s="2">
        <v>524600</v>
      </c>
      <c r="C16" s="2">
        <v>793000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524600</v>
      </c>
      <c r="M16" s="13">
        <f t="shared" si="0"/>
        <v>793000</v>
      </c>
      <c r="N16" s="14">
        <f>L16+M16</f>
        <v>1317600</v>
      </c>
      <c r="P16" s="3" t="s">
        <v>13</v>
      </c>
      <c r="Q16" s="2">
        <v>122</v>
      </c>
      <c r="R16" s="2">
        <v>61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122</v>
      </c>
      <c r="AB16" s="13">
        <f t="shared" si="1"/>
        <v>61</v>
      </c>
      <c r="AC16" s="14">
        <f>AA16+AB16</f>
        <v>183</v>
      </c>
      <c r="AE16" s="3" t="s">
        <v>13</v>
      </c>
      <c r="AF16" s="2">
        <f t="shared" si="2"/>
        <v>4300</v>
      </c>
      <c r="AG16" s="2">
        <f t="shared" si="2"/>
        <v>13000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4300</v>
      </c>
      <c r="AQ16" s="16">
        <f t="shared" si="2"/>
        <v>13000</v>
      </c>
      <c r="AR16" s="14">
        <f t="shared" si="2"/>
        <v>7200</v>
      </c>
    </row>
    <row r="17" spans="1:44" ht="15" customHeight="1" thickBot="1" x14ac:dyDescent="0.3">
      <c r="A17" s="3" t="s">
        <v>14</v>
      </c>
      <c r="B17" s="2">
        <v>64014390</v>
      </c>
      <c r="C17" s="2">
        <v>106724400</v>
      </c>
      <c r="D17" s="2">
        <v>380335</v>
      </c>
      <c r="E17" s="2"/>
      <c r="F17" s="2"/>
      <c r="G17" s="2"/>
      <c r="H17" s="2"/>
      <c r="I17" s="2"/>
      <c r="J17" s="2"/>
      <c r="K17" s="2"/>
      <c r="L17" s="1">
        <f t="shared" si="0"/>
        <v>64394725</v>
      </c>
      <c r="M17" s="13">
        <f t="shared" si="0"/>
        <v>106724400</v>
      </c>
      <c r="N17" s="14">
        <f>L17+M17</f>
        <v>171119125</v>
      </c>
      <c r="P17" s="3" t="s">
        <v>14</v>
      </c>
      <c r="Q17" s="2">
        <v>5199</v>
      </c>
      <c r="R17" s="2">
        <v>10581</v>
      </c>
      <c r="S17" s="2">
        <v>122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5321</v>
      </c>
      <c r="AB17" s="13">
        <f t="shared" si="1"/>
        <v>10581</v>
      </c>
      <c r="AC17" s="14">
        <f>AA17+AB17</f>
        <v>15902</v>
      </c>
      <c r="AE17" s="3" t="s">
        <v>14</v>
      </c>
      <c r="AF17" s="2">
        <f t="shared" si="2"/>
        <v>12312.827466820543</v>
      </c>
      <c r="AG17" s="2">
        <f t="shared" si="2"/>
        <v>10086.419053019563</v>
      </c>
      <c r="AH17" s="2">
        <f t="shared" si="2"/>
        <v>3117.5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12101.996805111821</v>
      </c>
      <c r="AQ17" s="16">
        <f t="shared" si="2"/>
        <v>10086.419053019563</v>
      </c>
      <c r="AR17" s="14">
        <f t="shared" si="2"/>
        <v>10760.855552760659</v>
      </c>
    </row>
    <row r="18" spans="1:44" ht="15" customHeight="1" thickBot="1" x14ac:dyDescent="0.3">
      <c r="A18" s="3" t="s">
        <v>15</v>
      </c>
      <c r="B18" s="2"/>
      <c r="C18" s="2">
        <v>7254000</v>
      </c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7254000</v>
      </c>
      <c r="N18" s="14">
        <f>L18+M18</f>
        <v>7254000</v>
      </c>
      <c r="P18" s="3" t="s">
        <v>15</v>
      </c>
      <c r="Q18" s="2">
        <v>0</v>
      </c>
      <c r="R18" s="2">
        <v>930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930</v>
      </c>
      <c r="AC18" s="22">
        <f>AA18+AB18</f>
        <v>930</v>
      </c>
      <c r="AE18" s="3" t="s">
        <v>15</v>
      </c>
      <c r="AF18" s="2" t="str">
        <f t="shared" si="2"/>
        <v>N.A.</v>
      </c>
      <c r="AG18" s="2">
        <f t="shared" si="2"/>
        <v>7800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>
        <f t="shared" si="2"/>
        <v>7800</v>
      </c>
      <c r="AR18" s="14">
        <f t="shared" si="2"/>
        <v>7800</v>
      </c>
    </row>
    <row r="19" spans="1:44" ht="15" customHeight="1" thickBot="1" x14ac:dyDescent="0.3">
      <c r="A19" s="4" t="s">
        <v>16</v>
      </c>
      <c r="B19" s="2">
        <v>91211460</v>
      </c>
      <c r="C19" s="2">
        <v>114771400</v>
      </c>
      <c r="D19" s="2">
        <v>852475</v>
      </c>
      <c r="E19" s="2"/>
      <c r="F19" s="2">
        <v>26922000</v>
      </c>
      <c r="G19" s="2"/>
      <c r="H19" s="2">
        <v>59111560</v>
      </c>
      <c r="I19" s="2"/>
      <c r="J19" s="2">
        <v>0</v>
      </c>
      <c r="K19" s="2"/>
      <c r="L19" s="1">
        <f t="shared" ref="L19" si="3">B19+D19+F19+H19+J19</f>
        <v>178097495</v>
      </c>
      <c r="M19" s="13">
        <f t="shared" ref="M19" si="4">C19+E19+G19+I19+K19</f>
        <v>114771400</v>
      </c>
      <c r="N19" s="22">
        <f>L19+M19</f>
        <v>292868895</v>
      </c>
      <c r="P19" s="4" t="s">
        <v>16</v>
      </c>
      <c r="Q19" s="2">
        <v>8294</v>
      </c>
      <c r="R19" s="2">
        <v>11572</v>
      </c>
      <c r="S19" s="2">
        <v>183</v>
      </c>
      <c r="T19" s="2">
        <v>0</v>
      </c>
      <c r="U19" s="2">
        <v>991</v>
      </c>
      <c r="V19" s="2">
        <v>0</v>
      </c>
      <c r="W19" s="2">
        <v>5824</v>
      </c>
      <c r="X19" s="2">
        <v>0</v>
      </c>
      <c r="Y19" s="2">
        <v>930</v>
      </c>
      <c r="Z19" s="2">
        <v>0</v>
      </c>
      <c r="AA19" s="1">
        <f t="shared" ref="AA19" si="5">Q19+S19+U19+W19+Y19</f>
        <v>16222</v>
      </c>
      <c r="AB19" s="13">
        <f t="shared" ref="AB19" si="6">R19+T19+V19+X19+Z19</f>
        <v>11572</v>
      </c>
      <c r="AC19" s="14">
        <f>AA19+AB19</f>
        <v>27794</v>
      </c>
      <c r="AE19" s="4" t="s">
        <v>16</v>
      </c>
      <c r="AF19" s="2">
        <f t="shared" ref="AF19:AO19" si="7">IFERROR(B19/Q19, "N.A.")</f>
        <v>10997.282372799615</v>
      </c>
      <c r="AG19" s="2">
        <f t="shared" si="7"/>
        <v>9918.0262703076387</v>
      </c>
      <c r="AH19" s="2">
        <f t="shared" si="7"/>
        <v>4658.333333333333</v>
      </c>
      <c r="AI19" s="2" t="str">
        <f t="shared" si="7"/>
        <v>N.A.</v>
      </c>
      <c r="AJ19" s="2">
        <f t="shared" si="7"/>
        <v>27166.498486377397</v>
      </c>
      <c r="AK19" s="2" t="str">
        <f t="shared" si="7"/>
        <v>N.A.</v>
      </c>
      <c r="AL19" s="2">
        <f t="shared" si="7"/>
        <v>10149.649725274725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10978.763099494514</v>
      </c>
      <c r="AQ19" s="16">
        <f t="shared" ref="AQ19" si="9">IFERROR(M19/AB19, "N.A.")</f>
        <v>9918.0262703076387</v>
      </c>
      <c r="AR19" s="14">
        <f t="shared" ref="AR19" si="10">IFERROR(N19/AC19, "N.A.")</f>
        <v>10537.126538101749</v>
      </c>
    </row>
    <row r="20" spans="1:44" ht="15" customHeight="1" thickBot="1" x14ac:dyDescent="0.3">
      <c r="A20" s="5" t="s">
        <v>0</v>
      </c>
      <c r="B20" s="28">
        <f>B19+C19</f>
        <v>205982860</v>
      </c>
      <c r="C20" s="30"/>
      <c r="D20" s="28">
        <f>D19+E19</f>
        <v>852475</v>
      </c>
      <c r="E20" s="30"/>
      <c r="F20" s="28">
        <f>F19+G19</f>
        <v>26922000</v>
      </c>
      <c r="G20" s="30"/>
      <c r="H20" s="28">
        <f>H19+I19</f>
        <v>59111560</v>
      </c>
      <c r="I20" s="30"/>
      <c r="J20" s="28">
        <f>J19+K19</f>
        <v>0</v>
      </c>
      <c r="K20" s="30"/>
      <c r="L20" s="28">
        <f>L19+M19</f>
        <v>292868895</v>
      </c>
      <c r="M20" s="29"/>
      <c r="N20" s="23">
        <f>B20+D20+F20+H20+J20</f>
        <v>292868895</v>
      </c>
      <c r="P20" s="5" t="s">
        <v>0</v>
      </c>
      <c r="Q20" s="28">
        <f>Q19+R19</f>
        <v>19866</v>
      </c>
      <c r="R20" s="30"/>
      <c r="S20" s="28">
        <f>S19+T19</f>
        <v>183</v>
      </c>
      <c r="T20" s="30"/>
      <c r="U20" s="28">
        <f>U19+V19</f>
        <v>991</v>
      </c>
      <c r="V20" s="30"/>
      <c r="W20" s="28">
        <f>W19+X19</f>
        <v>5824</v>
      </c>
      <c r="X20" s="30"/>
      <c r="Y20" s="28">
        <f>Y19+Z19</f>
        <v>930</v>
      </c>
      <c r="Z20" s="30"/>
      <c r="AA20" s="28">
        <f>AA19+AB19</f>
        <v>27794</v>
      </c>
      <c r="AB20" s="30"/>
      <c r="AC20" s="24">
        <f>Q20+S20+U20+W20+Y20</f>
        <v>27794</v>
      </c>
      <c r="AE20" s="5" t="s">
        <v>0</v>
      </c>
      <c r="AF20" s="31">
        <f>IFERROR(B20/Q20,"N.A.")</f>
        <v>10368.612705124333</v>
      </c>
      <c r="AG20" s="32"/>
      <c r="AH20" s="31">
        <f>IFERROR(D20/S20,"N.A.")</f>
        <v>4658.333333333333</v>
      </c>
      <c r="AI20" s="32"/>
      <c r="AJ20" s="31">
        <f>IFERROR(F20/U20,"N.A.")</f>
        <v>27166.498486377397</v>
      </c>
      <c r="AK20" s="32"/>
      <c r="AL20" s="31">
        <f>IFERROR(H20/W20,"N.A.")</f>
        <v>10149.649725274725</v>
      </c>
      <c r="AM20" s="32"/>
      <c r="AN20" s="31">
        <f>IFERROR(J20/Y20,"N.A.")</f>
        <v>0</v>
      </c>
      <c r="AO20" s="32"/>
      <c r="AP20" s="31">
        <f>IFERROR(L20/AA20,"N.A.")</f>
        <v>10537.126538101749</v>
      </c>
      <c r="AQ20" s="32"/>
      <c r="AR20" s="17">
        <f>IFERROR(N20/AC20, "N.A.")</f>
        <v>10537.126538101749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5300610</v>
      </c>
      <c r="C27" s="2"/>
      <c r="D27" s="2">
        <v>472140</v>
      </c>
      <c r="E27" s="2"/>
      <c r="F27" s="2">
        <v>26922000</v>
      </c>
      <c r="G27" s="2"/>
      <c r="H27" s="2">
        <v>12915050</v>
      </c>
      <c r="I27" s="2"/>
      <c r="J27" s="2">
        <v>0</v>
      </c>
      <c r="K27" s="2"/>
      <c r="L27" s="1">
        <f t="shared" ref="L27:M30" si="11">B27+D27+F27+H27+J27</f>
        <v>45609800</v>
      </c>
      <c r="M27" s="13">
        <f t="shared" si="11"/>
        <v>0</v>
      </c>
      <c r="N27" s="14">
        <f>L27+M27</f>
        <v>45609800</v>
      </c>
      <c r="P27" s="3" t="s">
        <v>12</v>
      </c>
      <c r="Q27" s="2">
        <v>1052</v>
      </c>
      <c r="R27" s="2">
        <v>0</v>
      </c>
      <c r="S27" s="2">
        <v>61</v>
      </c>
      <c r="T27" s="2">
        <v>0</v>
      </c>
      <c r="U27" s="2">
        <v>991</v>
      </c>
      <c r="V27" s="2">
        <v>0</v>
      </c>
      <c r="W27" s="2">
        <v>1921</v>
      </c>
      <c r="X27" s="2">
        <v>0</v>
      </c>
      <c r="Y27" s="2">
        <v>930</v>
      </c>
      <c r="Z27" s="2">
        <v>0</v>
      </c>
      <c r="AA27" s="1">
        <f t="shared" ref="AA27:AB30" si="12">Q27+S27+U27+W27+Y27</f>
        <v>4955</v>
      </c>
      <c r="AB27" s="13">
        <f t="shared" si="12"/>
        <v>0</v>
      </c>
      <c r="AC27" s="14">
        <f>AA27+AB27</f>
        <v>4955</v>
      </c>
      <c r="AE27" s="3" t="s">
        <v>12</v>
      </c>
      <c r="AF27" s="2">
        <f t="shared" ref="AF27:AR30" si="13">IFERROR(B27/Q27, "N.A.")</f>
        <v>5038.6026615969586</v>
      </c>
      <c r="AG27" s="2" t="str">
        <f t="shared" si="13"/>
        <v>N.A.</v>
      </c>
      <c r="AH27" s="2">
        <f t="shared" si="13"/>
        <v>7740</v>
      </c>
      <c r="AI27" s="2" t="str">
        <f t="shared" si="13"/>
        <v>N.A.</v>
      </c>
      <c r="AJ27" s="2">
        <f t="shared" si="13"/>
        <v>27166.498486377397</v>
      </c>
      <c r="AK27" s="2" t="str">
        <f t="shared" si="13"/>
        <v>N.A.</v>
      </c>
      <c r="AL27" s="2">
        <f t="shared" si="13"/>
        <v>6723.0869338885996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9204.8032290615538</v>
      </c>
      <c r="AQ27" s="16" t="str">
        <f t="shared" si="13"/>
        <v>N.A.</v>
      </c>
      <c r="AR27" s="14">
        <f t="shared" si="13"/>
        <v>9204.8032290615538</v>
      </c>
    </row>
    <row r="28" spans="1:44" ht="15" customHeight="1" thickBot="1" x14ac:dyDescent="0.3">
      <c r="A28" s="3" t="s">
        <v>13</v>
      </c>
      <c r="B28" s="2">
        <v>393450</v>
      </c>
      <c r="C28" s="2">
        <v>793000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393450</v>
      </c>
      <c r="M28" s="13">
        <f t="shared" si="11"/>
        <v>793000</v>
      </c>
      <c r="N28" s="14">
        <f>L28+M28</f>
        <v>1186450</v>
      </c>
      <c r="P28" s="3" t="s">
        <v>13</v>
      </c>
      <c r="Q28" s="2">
        <v>61</v>
      </c>
      <c r="R28" s="2">
        <v>61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61</v>
      </c>
      <c r="AB28" s="13">
        <f t="shared" si="12"/>
        <v>61</v>
      </c>
      <c r="AC28" s="14">
        <f>AA28+AB28</f>
        <v>122</v>
      </c>
      <c r="AE28" s="3" t="s">
        <v>13</v>
      </c>
      <c r="AF28" s="2">
        <f t="shared" si="13"/>
        <v>6450</v>
      </c>
      <c r="AG28" s="2">
        <f t="shared" si="13"/>
        <v>13000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6450</v>
      </c>
      <c r="AQ28" s="16">
        <f t="shared" si="13"/>
        <v>13000</v>
      </c>
      <c r="AR28" s="14">
        <f t="shared" si="13"/>
        <v>9725</v>
      </c>
    </row>
    <row r="29" spans="1:44" ht="15" customHeight="1" thickBot="1" x14ac:dyDescent="0.3">
      <c r="A29" s="3" t="s">
        <v>14</v>
      </c>
      <c r="B29" s="2">
        <v>42703880</v>
      </c>
      <c r="C29" s="2">
        <v>89718200.000000015</v>
      </c>
      <c r="D29" s="2">
        <v>380335</v>
      </c>
      <c r="E29" s="2"/>
      <c r="F29" s="2"/>
      <c r="G29" s="2"/>
      <c r="H29" s="2"/>
      <c r="I29" s="2"/>
      <c r="J29" s="2"/>
      <c r="K29" s="2"/>
      <c r="L29" s="1">
        <f t="shared" si="11"/>
        <v>43084215</v>
      </c>
      <c r="M29" s="13">
        <f t="shared" si="11"/>
        <v>89718200.000000015</v>
      </c>
      <c r="N29" s="14">
        <f>L29+M29</f>
        <v>132802415.00000001</v>
      </c>
      <c r="P29" s="3" t="s">
        <v>14</v>
      </c>
      <c r="Q29" s="2">
        <v>3217</v>
      </c>
      <c r="R29" s="2">
        <v>8538</v>
      </c>
      <c r="S29" s="2">
        <v>122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3339</v>
      </c>
      <c r="AB29" s="13">
        <f t="shared" si="12"/>
        <v>8538</v>
      </c>
      <c r="AC29" s="14">
        <f>AA29+AB29</f>
        <v>11877</v>
      </c>
      <c r="AE29" s="3" t="s">
        <v>14</v>
      </c>
      <c r="AF29" s="2">
        <f t="shared" si="13"/>
        <v>13274.442026732981</v>
      </c>
      <c r="AG29" s="2">
        <f t="shared" si="13"/>
        <v>10508.104942609512</v>
      </c>
      <c r="AH29" s="2">
        <f t="shared" si="13"/>
        <v>3117.5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12903.328840970351</v>
      </c>
      <c r="AQ29" s="16">
        <f t="shared" si="13"/>
        <v>10508.104942609512</v>
      </c>
      <c r="AR29" s="14">
        <f t="shared" si="13"/>
        <v>11181.4780668519</v>
      </c>
    </row>
    <row r="30" spans="1:44" ht="15" customHeight="1" thickBot="1" x14ac:dyDescent="0.3">
      <c r="A30" s="3" t="s">
        <v>15</v>
      </c>
      <c r="B30" s="2"/>
      <c r="C30" s="2">
        <v>7254000</v>
      </c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7254000</v>
      </c>
      <c r="N30" s="14">
        <f>L30+M30</f>
        <v>7254000</v>
      </c>
      <c r="P30" s="3" t="s">
        <v>15</v>
      </c>
      <c r="Q30" s="2">
        <v>0</v>
      </c>
      <c r="R30" s="2">
        <v>930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930</v>
      </c>
      <c r="AC30" s="22">
        <f>AA30+AB30</f>
        <v>930</v>
      </c>
      <c r="AE30" s="3" t="s">
        <v>15</v>
      </c>
      <c r="AF30" s="2" t="str">
        <f t="shared" si="13"/>
        <v>N.A.</v>
      </c>
      <c r="AG30" s="2">
        <f t="shared" si="13"/>
        <v>7800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>
        <f t="shared" si="13"/>
        <v>7800</v>
      </c>
      <c r="AR30" s="14">
        <f t="shared" si="13"/>
        <v>7800</v>
      </c>
    </row>
    <row r="31" spans="1:44" ht="15" customHeight="1" thickBot="1" x14ac:dyDescent="0.3">
      <c r="A31" s="4" t="s">
        <v>16</v>
      </c>
      <c r="B31" s="2">
        <v>48397940</v>
      </c>
      <c r="C31" s="2">
        <v>97765200.000000015</v>
      </c>
      <c r="D31" s="2">
        <v>852475</v>
      </c>
      <c r="E31" s="2"/>
      <c r="F31" s="2">
        <v>26922000</v>
      </c>
      <c r="G31" s="2"/>
      <c r="H31" s="2">
        <v>12915050</v>
      </c>
      <c r="I31" s="2"/>
      <c r="J31" s="2">
        <v>0</v>
      </c>
      <c r="K31" s="2"/>
      <c r="L31" s="1">
        <f t="shared" ref="L31" si="14">B31+D31+F31+H31+J31</f>
        <v>89087465</v>
      </c>
      <c r="M31" s="13">
        <f t="shared" ref="M31" si="15">C31+E31+G31+I31+K31</f>
        <v>97765200.000000015</v>
      </c>
      <c r="N31" s="22">
        <f>L31+M31</f>
        <v>186852665</v>
      </c>
      <c r="P31" s="4" t="s">
        <v>16</v>
      </c>
      <c r="Q31" s="2">
        <v>4330</v>
      </c>
      <c r="R31" s="2">
        <v>9529</v>
      </c>
      <c r="S31" s="2">
        <v>183</v>
      </c>
      <c r="T31" s="2">
        <v>0</v>
      </c>
      <c r="U31" s="2">
        <v>991</v>
      </c>
      <c r="V31" s="2">
        <v>0</v>
      </c>
      <c r="W31" s="2">
        <v>1921</v>
      </c>
      <c r="X31" s="2">
        <v>0</v>
      </c>
      <c r="Y31" s="2">
        <v>930</v>
      </c>
      <c r="Z31" s="2">
        <v>0</v>
      </c>
      <c r="AA31" s="1">
        <f t="shared" ref="AA31" si="16">Q31+S31+U31+W31+Y31</f>
        <v>8355</v>
      </c>
      <c r="AB31" s="13">
        <f t="shared" ref="AB31" si="17">R31+T31+V31+X31+Z31</f>
        <v>9529</v>
      </c>
      <c r="AC31" s="14">
        <f>AA31+AB31</f>
        <v>17884</v>
      </c>
      <c r="AE31" s="4" t="s">
        <v>16</v>
      </c>
      <c r="AF31" s="2">
        <f t="shared" ref="AF31:AO31" si="18">IFERROR(B31/Q31, "N.A.")</f>
        <v>11177.353348729792</v>
      </c>
      <c r="AG31" s="2">
        <f t="shared" si="18"/>
        <v>10259.754433833563</v>
      </c>
      <c r="AH31" s="2">
        <f t="shared" si="18"/>
        <v>4658.333333333333</v>
      </c>
      <c r="AI31" s="2" t="str">
        <f t="shared" si="18"/>
        <v>N.A.</v>
      </c>
      <c r="AJ31" s="2">
        <f t="shared" si="18"/>
        <v>27166.498486377397</v>
      </c>
      <c r="AK31" s="2" t="str">
        <f t="shared" si="18"/>
        <v>N.A.</v>
      </c>
      <c r="AL31" s="2">
        <f t="shared" si="18"/>
        <v>6723.0869338885996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10662.772591262717</v>
      </c>
      <c r="AQ31" s="16">
        <f t="shared" ref="AQ31" si="20">IFERROR(M31/AB31, "N.A.")</f>
        <v>10259.754433833563</v>
      </c>
      <c r="AR31" s="14">
        <f t="shared" ref="AR31" si="21">IFERROR(N31/AC31, "N.A.")</f>
        <v>10448.035394766272</v>
      </c>
    </row>
    <row r="32" spans="1:44" ht="15" customHeight="1" thickBot="1" x14ac:dyDescent="0.3">
      <c r="A32" s="5" t="s">
        <v>0</v>
      </c>
      <c r="B32" s="28">
        <f>B31+C31</f>
        <v>146163140</v>
      </c>
      <c r="C32" s="30"/>
      <c r="D32" s="28">
        <f>D31+E31</f>
        <v>852475</v>
      </c>
      <c r="E32" s="30"/>
      <c r="F32" s="28">
        <f>F31+G31</f>
        <v>26922000</v>
      </c>
      <c r="G32" s="30"/>
      <c r="H32" s="28">
        <f>H31+I31</f>
        <v>12915050</v>
      </c>
      <c r="I32" s="30"/>
      <c r="J32" s="28">
        <f>J31+K31</f>
        <v>0</v>
      </c>
      <c r="K32" s="30"/>
      <c r="L32" s="28">
        <f>L31+M31</f>
        <v>186852665</v>
      </c>
      <c r="M32" s="29"/>
      <c r="N32" s="23">
        <f>B32+D32+F32+H32+J32</f>
        <v>186852665</v>
      </c>
      <c r="P32" s="5" t="s">
        <v>0</v>
      </c>
      <c r="Q32" s="28">
        <f>Q31+R31</f>
        <v>13859</v>
      </c>
      <c r="R32" s="30"/>
      <c r="S32" s="28">
        <f>S31+T31</f>
        <v>183</v>
      </c>
      <c r="T32" s="30"/>
      <c r="U32" s="28">
        <f>U31+V31</f>
        <v>991</v>
      </c>
      <c r="V32" s="30"/>
      <c r="W32" s="28">
        <f>W31+X31</f>
        <v>1921</v>
      </c>
      <c r="X32" s="30"/>
      <c r="Y32" s="28">
        <f>Y31+Z31</f>
        <v>930</v>
      </c>
      <c r="Z32" s="30"/>
      <c r="AA32" s="28">
        <f>AA31+AB31</f>
        <v>17884</v>
      </c>
      <c r="AB32" s="30"/>
      <c r="AC32" s="24">
        <f>Q32+S32+U32+W32+Y32</f>
        <v>17884</v>
      </c>
      <c r="AE32" s="5" t="s">
        <v>0</v>
      </c>
      <c r="AF32" s="31">
        <f>IFERROR(B32/Q32,"N.A.")</f>
        <v>10546.442023234</v>
      </c>
      <c r="AG32" s="32"/>
      <c r="AH32" s="31">
        <f>IFERROR(D32/S32,"N.A.")</f>
        <v>4658.333333333333</v>
      </c>
      <c r="AI32" s="32"/>
      <c r="AJ32" s="31">
        <f>IFERROR(F32/U32,"N.A.")</f>
        <v>27166.498486377397</v>
      </c>
      <c r="AK32" s="32"/>
      <c r="AL32" s="31">
        <f>IFERROR(H32/W32,"N.A.")</f>
        <v>6723.0869338885996</v>
      </c>
      <c r="AM32" s="32"/>
      <c r="AN32" s="31">
        <f>IFERROR(J32/Y32,"N.A.")</f>
        <v>0</v>
      </c>
      <c r="AO32" s="32"/>
      <c r="AP32" s="31">
        <f>IFERROR(L32/AA32,"N.A.")</f>
        <v>10448.035394766272</v>
      </c>
      <c r="AQ32" s="32"/>
      <c r="AR32" s="17">
        <f>IFERROR(N32/AC32, "N.A.")</f>
        <v>10448.035394766272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21371860</v>
      </c>
      <c r="C39" s="2"/>
      <c r="D39" s="2"/>
      <c r="E39" s="2"/>
      <c r="F39" s="2"/>
      <c r="G39" s="2"/>
      <c r="H39" s="2">
        <v>46196510.000000007</v>
      </c>
      <c r="I39" s="2"/>
      <c r="J39" s="2"/>
      <c r="K39" s="2"/>
      <c r="L39" s="1">
        <f t="shared" ref="L39:M42" si="22">B39+D39+F39+H39+J39</f>
        <v>67568370</v>
      </c>
      <c r="M39" s="13">
        <f t="shared" si="22"/>
        <v>0</v>
      </c>
      <c r="N39" s="14">
        <f>L39+M39</f>
        <v>67568370</v>
      </c>
      <c r="P39" s="3" t="s">
        <v>12</v>
      </c>
      <c r="Q39" s="2">
        <v>1921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3903</v>
      </c>
      <c r="X39" s="2">
        <v>0</v>
      </c>
      <c r="Y39" s="2">
        <v>0</v>
      </c>
      <c r="Z39" s="2">
        <v>0</v>
      </c>
      <c r="AA39" s="1">
        <f t="shared" ref="AA39:AB42" si="23">Q39+S39+U39+W39+Y39</f>
        <v>5824</v>
      </c>
      <c r="AB39" s="13">
        <f t="shared" si="23"/>
        <v>0</v>
      </c>
      <c r="AC39" s="14">
        <f>AA39+AB39</f>
        <v>5824</v>
      </c>
      <c r="AE39" s="3" t="s">
        <v>12</v>
      </c>
      <c r="AF39" s="2">
        <f t="shared" ref="AF39:AR42" si="24">IFERROR(B39/Q39, "N.A.")</f>
        <v>11125.38261322228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11836.154240327955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11601.711881868132</v>
      </c>
      <c r="AQ39" s="16" t="str">
        <f t="shared" si="24"/>
        <v>N.A.</v>
      </c>
      <c r="AR39" s="14">
        <f t="shared" si="24"/>
        <v>11601.711881868132</v>
      </c>
    </row>
    <row r="40" spans="1:44" ht="15" customHeight="1" thickBot="1" x14ac:dyDescent="0.3">
      <c r="A40" s="3" t="s">
        <v>13</v>
      </c>
      <c r="B40" s="2">
        <v>131150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131150</v>
      </c>
      <c r="M40" s="13">
        <f t="shared" si="22"/>
        <v>0</v>
      </c>
      <c r="N40" s="14">
        <f>L40+M40</f>
        <v>131150</v>
      </c>
      <c r="P40" s="3" t="s">
        <v>13</v>
      </c>
      <c r="Q40" s="2">
        <v>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61</v>
      </c>
      <c r="AB40" s="13">
        <f t="shared" si="23"/>
        <v>0</v>
      </c>
      <c r="AC40" s="14">
        <f>AA40+AB40</f>
        <v>61</v>
      </c>
      <c r="AE40" s="3" t="s">
        <v>13</v>
      </c>
      <c r="AF40" s="2">
        <f t="shared" si="24"/>
        <v>2150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2150</v>
      </c>
      <c r="AQ40" s="16" t="str">
        <f t="shared" si="24"/>
        <v>N.A.</v>
      </c>
      <c r="AR40" s="14">
        <f t="shared" si="24"/>
        <v>2150</v>
      </c>
    </row>
    <row r="41" spans="1:44" ht="15" customHeight="1" thickBot="1" x14ac:dyDescent="0.3">
      <c r="A41" s="3" t="s">
        <v>14</v>
      </c>
      <c r="B41" s="2">
        <v>21310510</v>
      </c>
      <c r="C41" s="2">
        <v>17006200.000000004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21310510</v>
      </c>
      <c r="M41" s="13">
        <f t="shared" si="22"/>
        <v>17006200.000000004</v>
      </c>
      <c r="N41" s="14">
        <f>L41+M41</f>
        <v>38316710</v>
      </c>
      <c r="P41" s="3" t="s">
        <v>14</v>
      </c>
      <c r="Q41" s="2">
        <v>1982</v>
      </c>
      <c r="R41" s="2">
        <v>2043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1982</v>
      </c>
      <c r="AB41" s="13">
        <f t="shared" si="23"/>
        <v>2043</v>
      </c>
      <c r="AC41" s="14">
        <f>AA41+AB41</f>
        <v>4025</v>
      </c>
      <c r="AE41" s="3" t="s">
        <v>14</v>
      </c>
      <c r="AF41" s="2">
        <f t="shared" si="24"/>
        <v>10752.023208879918</v>
      </c>
      <c r="AG41" s="2">
        <f t="shared" si="24"/>
        <v>8324.1311796377886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10752.023208879918</v>
      </c>
      <c r="AQ41" s="16">
        <f t="shared" si="24"/>
        <v>8324.1311796377886</v>
      </c>
      <c r="AR41" s="14">
        <f t="shared" si="24"/>
        <v>9519.6795031055899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42813520</v>
      </c>
      <c r="C43" s="2">
        <v>17006200.000000004</v>
      </c>
      <c r="D43" s="2"/>
      <c r="E43" s="2"/>
      <c r="F43" s="2"/>
      <c r="G43" s="2"/>
      <c r="H43" s="2">
        <v>46196510.000000007</v>
      </c>
      <c r="I43" s="2"/>
      <c r="J43" s="2"/>
      <c r="K43" s="2"/>
      <c r="L43" s="1">
        <f t="shared" ref="L43" si="25">B43+D43+F43+H43+J43</f>
        <v>89010030</v>
      </c>
      <c r="M43" s="13">
        <f t="shared" ref="M43" si="26">C43+E43+G43+I43+K43</f>
        <v>17006200.000000004</v>
      </c>
      <c r="N43" s="22">
        <f>L43+M43</f>
        <v>106016230</v>
      </c>
      <c r="P43" s="4" t="s">
        <v>16</v>
      </c>
      <c r="Q43" s="2">
        <v>3964</v>
      </c>
      <c r="R43" s="2">
        <v>2043</v>
      </c>
      <c r="S43" s="2">
        <v>0</v>
      </c>
      <c r="T43" s="2">
        <v>0</v>
      </c>
      <c r="U43" s="2">
        <v>0</v>
      </c>
      <c r="V43" s="2">
        <v>0</v>
      </c>
      <c r="W43" s="2">
        <v>3903</v>
      </c>
      <c r="X43" s="2">
        <v>0</v>
      </c>
      <c r="Y43" s="2">
        <v>0</v>
      </c>
      <c r="Z43" s="2">
        <v>0</v>
      </c>
      <c r="AA43" s="1">
        <f t="shared" ref="AA43" si="27">Q43+S43+U43+W43+Y43</f>
        <v>7867</v>
      </c>
      <c r="AB43" s="13">
        <f t="shared" ref="AB43" si="28">R43+T43+V43+X43+Z43</f>
        <v>2043</v>
      </c>
      <c r="AC43" s="22">
        <f>AA43+AB43</f>
        <v>9910</v>
      </c>
      <c r="AE43" s="4" t="s">
        <v>16</v>
      </c>
      <c r="AF43" s="2">
        <f t="shared" ref="AF43:AO43" si="29">IFERROR(B43/Q43, "N.A.")</f>
        <v>10800.585267406659</v>
      </c>
      <c r="AG43" s="2">
        <f t="shared" si="29"/>
        <v>8324.1311796377886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11836.154240327955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11314.354900216093</v>
      </c>
      <c r="AQ43" s="16">
        <f t="shared" ref="AQ43" si="31">IFERROR(M43/AB43, "N.A.")</f>
        <v>8324.1311796377886</v>
      </c>
      <c r="AR43" s="14">
        <f t="shared" ref="AR43" si="32">IFERROR(N43/AC43, "N.A.")</f>
        <v>10697.904137235117</v>
      </c>
    </row>
    <row r="44" spans="1:44" ht="15" customHeight="1" thickBot="1" x14ac:dyDescent="0.3">
      <c r="A44" s="5" t="s">
        <v>0</v>
      </c>
      <c r="B44" s="28">
        <f>B43+C43</f>
        <v>59819720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46196510.000000007</v>
      </c>
      <c r="I44" s="30"/>
      <c r="J44" s="28">
        <f>J43+K43</f>
        <v>0</v>
      </c>
      <c r="K44" s="30"/>
      <c r="L44" s="28">
        <f>L43+M43</f>
        <v>106016230</v>
      </c>
      <c r="M44" s="29"/>
      <c r="N44" s="23">
        <f>B44+D44+F44+H44+J44</f>
        <v>106016230</v>
      </c>
      <c r="P44" s="5" t="s">
        <v>0</v>
      </c>
      <c r="Q44" s="28">
        <f>Q43+R43</f>
        <v>6007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3903</v>
      </c>
      <c r="X44" s="30"/>
      <c r="Y44" s="28">
        <f>Y43+Z43</f>
        <v>0</v>
      </c>
      <c r="Z44" s="30"/>
      <c r="AA44" s="28">
        <f>AA43+AB43</f>
        <v>9910</v>
      </c>
      <c r="AB44" s="29"/>
      <c r="AC44" s="23">
        <f>Q44+S44+U44+W44+Y44</f>
        <v>9910</v>
      </c>
      <c r="AE44" s="5" t="s">
        <v>0</v>
      </c>
      <c r="AF44" s="31">
        <f>IFERROR(B44/Q44,"N.A.")</f>
        <v>9958.3352755119031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11836.154240327955</v>
      </c>
      <c r="AM44" s="32"/>
      <c r="AN44" s="31" t="str">
        <f>IFERROR(J44/Y44,"N.A.")</f>
        <v>N.A.</v>
      </c>
      <c r="AO44" s="32"/>
      <c r="AP44" s="31">
        <f>IFERROR(L44/AA44,"N.A.")</f>
        <v>10697.904137235117</v>
      </c>
      <c r="AQ44" s="32"/>
      <c r="AR44" s="17">
        <f>IFERROR(N44/AC44, "N.A.")</f>
        <v>10697.904137235117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3946fdfc-da00-409a-95df-cd9f19cc2a9a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2024 T3</dc:title>
  <dc:subject>Matriz Hussmanns Quintana Roo, 2024-T3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2025-12-16T14:54:26Z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